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929" documentId="13_ncr:1_{F6CB121F-512D-4AA6-A0C1-0FB36C537598}" xr6:coauthVersionLast="47" xr6:coauthVersionMax="47" xr10:uidLastSave="{106ABCE2-D346-43A7-8854-DF6E8AC20AAC}"/>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alcChain>
</file>

<file path=xl/sharedStrings.xml><?xml version="1.0" encoding="utf-8"?>
<sst xmlns="http://schemas.openxmlformats.org/spreadsheetml/2006/main" count="178578" uniqueCount="39075">
  <si>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</si>
  <si>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</si>
  <si>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</si>
  <si>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</si>
  <si>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</si>
  <si>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</si>
  <si>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</si>
  <si>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</si>
  <si>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</si>
  <si>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</si>
  <si>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</si>
  <si>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</si>
  <si>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</si>
  <si>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</si>
  <si>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</si>
  <si>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</si>
  <si>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</si>
  <si>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</si>
  <si>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</si>
  <si>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</si>
  <si>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</si>
  <si>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</si>
  <si>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</si>
  <si>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</si>
  <si>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</si>
  <si>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</si>
  <si>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</si>
  <si>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</si>
  <si>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</si>
  <si>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</si>
  <si>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</si>
  <si>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</si>
  <si>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</si>
  <si>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</si>
  <si>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</si>
  <si>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</si>
  <si>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</si>
  <si>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</si>
  <si>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</si>
  <si>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</si>
  <si>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</si>
  <si>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</si>
  <si>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</si>
  <si>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</si>
  <si>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</si>
  <si>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</si>
  <si>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</si>
  <si>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</si>
  <si>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</si>
  <si>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</si>
  <si>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</si>
  <si>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</si>
  <si>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</si>
  <si>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</si>
  <si>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</si>
  <si>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</si>
  <si>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</si>
  <si>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</si>
  <si>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</si>
  <si>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</si>
  <si>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</si>
  <si>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</si>
  <si>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</si>
  <si>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</si>
  <si>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</si>
  <si>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</si>
  <si>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</si>
  <si>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</si>
  <si>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</si>
  <si>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</si>
  <si>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</si>
  <si>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</si>
  <si>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</si>
  <si>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</si>
  <si>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</si>
  <si>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</si>
  <si>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</si>
  <si>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</si>
  <si>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</si>
  <si>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</si>
  <si>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</si>
  <si>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</si>
  <si>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</si>
  <si>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</si>
  <si>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</si>
  <si>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</si>
  <si>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</si>
  <si>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</si>
  <si>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</si>
  <si>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</si>
  <si>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</si>
  <si>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</si>
  <si>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</si>
  <si>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</si>
  <si>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</si>
  <si>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</si>
  <si>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</si>
  <si>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</si>
  <si>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</si>
  <si>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</si>
  <si>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</si>
  <si>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</si>
  <si>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</si>
  <si>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</si>
  <si>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</si>
  <si>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</si>
  <si>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</si>
  <si>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</si>
  <si>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</si>
  <si>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</si>
  <si>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</si>
  <si>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</si>
  <si>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</si>
  <si>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</si>
  <si>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</si>
  <si>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</si>
  <si>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</si>
  <si>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</si>
  <si>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</si>
  <si>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</si>
  <si>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</si>
  <si>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</si>
  <si>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</si>
  <si>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</si>
  <si>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</si>
  <si>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</si>
  <si>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</si>
  <si>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</si>
  <si>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</si>
  <si>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</si>
  <si>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</si>
  <si>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</si>
  <si>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</si>
  <si>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</si>
  <si>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</si>
  <si>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</si>
  <si>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</si>
  <si>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</si>
  <si>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</si>
  <si>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</si>
  <si>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</si>
  <si>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</si>
  <si>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</si>
  <si>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</si>
  <si>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</si>
  <si>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</si>
  <si>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</si>
  <si>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</si>
  <si>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</si>
  <si>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</si>
  <si>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</si>
  <si>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</si>
  <si>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</si>
  <si>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</si>
  <si>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</si>
  <si>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</si>
  <si>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</si>
  <si>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</si>
  <si>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</si>
  <si>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</si>
  <si>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</si>
  <si>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</si>
  <si>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</si>
  <si>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</si>
  <si>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</si>
  <si>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</si>
  <si>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</si>
  <si>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</si>
  <si>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</si>
  <si>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</si>
  <si>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</si>
  <si>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</si>
  <si>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</si>
  <si>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</si>
  <si>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</si>
  <si>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</si>
  <si>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</si>
  <si>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</si>
  <si>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</si>
  <si>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</si>
  <si>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</si>
  <si>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</si>
  <si>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</si>
  <si>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</si>
  <si>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</si>
  <si>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</si>
  <si>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</si>
  <si>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</si>
  <si>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</si>
  <si>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</si>
  <si>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</si>
  <si>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</si>
  <si>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</si>
  <si>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</si>
  <si>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</si>
  <si>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</si>
  <si>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</si>
  <si>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</si>
  <si>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</si>
  <si>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</si>
  <si>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</si>
  <si>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</si>
  <si>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</si>
  <si>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</si>
  <si>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</si>
  <si>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</si>
  <si>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</si>
  <si>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</si>
  <si>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</si>
  <si>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</si>
  <si>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</si>
  <si>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</si>
  <si>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</si>
  <si>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</si>
  <si>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</si>
  <si>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</si>
  <si>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</si>
  <si>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</si>
  <si>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</si>
  <si>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</si>
  <si>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</si>
  <si>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</si>
  <si>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</si>
  <si>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</si>
  <si>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</si>
  <si>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</si>
  <si>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</si>
  <si>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</si>
  <si>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</si>
  <si>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</si>
  <si>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</si>
  <si>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</si>
  <si>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</si>
  <si>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</si>
  <si>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</si>
  <si>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</si>
  <si>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</si>
  <si>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</si>
  <si>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</si>
  <si>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</si>
  <si>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</si>
  <si>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</si>
  <si>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</si>
  <si>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</si>
  <si>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</si>
  <si>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</si>
  <si>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</si>
  <si>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</si>
  <si>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</si>
  <si>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</si>
  <si>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</si>
  <si>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</si>
  <si>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</si>
  <si>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</si>
  <si>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</si>
  <si>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</si>
  <si>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</si>
  <si>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</si>
  <si>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</si>
  <si>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</si>
  <si>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</si>
  <si>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</si>
  <si>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</si>
  <si>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</si>
  <si>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</si>
  <si>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</si>
  <si>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</si>
  <si>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</si>
  <si>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</si>
  <si>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</si>
  <si>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</si>
  <si>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</si>
  <si>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</si>
  <si>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</si>
  <si>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</si>
  <si>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</si>
  <si>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</si>
  <si>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</si>
  <si>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</si>
  <si>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</si>
  <si>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</si>
  <si>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</si>
  <si>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</si>
  <si>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</si>
  <si>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</si>
  <si>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</si>
  <si>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</si>
  <si>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</si>
  <si>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</si>
  <si>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</si>
  <si>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</si>
  <si>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</si>
  <si>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</si>
  <si>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</si>
  <si>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</si>
  <si>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</si>
  <si>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</si>
  <si>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</si>
  <si>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</si>
  <si>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</si>
  <si>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</si>
  <si>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</si>
  <si>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</si>
  <si>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</si>
  <si>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</si>
  <si>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</si>
  <si>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</si>
  <si>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</si>
  <si>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</si>
  <si>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</si>
  <si>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</si>
  <si>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</si>
  <si>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</si>
  <si>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</si>
  <si>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</si>
  <si>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</si>
  <si>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</si>
  <si>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</si>
  <si>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</si>
  <si>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</si>
  <si>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</si>
  <si>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</si>
  <si>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</si>
  <si>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</si>
  <si>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</si>
  <si>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</si>
  <si>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</si>
  <si>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</si>
  <si>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</si>
  <si>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</si>
  <si>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</si>
  <si>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</si>
  <si>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</si>
  <si>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</si>
  <si>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</si>
  <si>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</si>
  <si>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</si>
  <si>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</si>
  <si>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</si>
  <si>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</si>
  <si>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</si>
  <si>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</si>
  <si>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</si>
  <si>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</si>
  <si>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</si>
  <si>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</si>
  <si>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</si>
  <si>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</si>
  <si>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</si>
  <si>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</si>
  <si>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</si>
  <si>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</si>
  <si>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</si>
  <si>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</si>
  <si>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</si>
  <si>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</si>
  <si>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</si>
  <si>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</si>
  <si>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</si>
  <si>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</si>
  <si>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</si>
  <si>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</si>
  <si>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</si>
  <si>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</si>
  <si>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</si>
  <si>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</si>
  <si>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</si>
  <si>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</si>
  <si>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</si>
  <si>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</si>
  <si>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</si>
  <si>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</si>
  <si>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</si>
  <si>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</si>
  <si>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</si>
  <si>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</si>
  <si>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</si>
  <si>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</si>
  <si>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</si>
  <si>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</si>
  <si>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</si>
  <si>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</si>
  <si>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</si>
  <si>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</si>
  <si>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</si>
  <si>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</si>
  <si>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</si>
  <si>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</si>
  <si>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</si>
  <si>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</si>
  <si>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</si>
  <si>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</si>
  <si>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</si>
  <si>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</si>
  <si>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</si>
  <si>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</si>
  <si>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</si>
  <si>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</si>
  <si>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</si>
  <si>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</si>
  <si>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</si>
  <si>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</si>
  <si>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</si>
  <si>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</si>
  <si>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</si>
  <si>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</si>
  <si>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</si>
  <si>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</si>
  <si>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</si>
  <si>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</si>
  <si>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</si>
  <si>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</si>
  <si>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</si>
  <si>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</si>
  <si>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</si>
  <si>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</si>
  <si>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</si>
  <si>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</si>
  <si>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</si>
  <si>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</si>
  <si>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</si>
  <si>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</si>
  <si>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</si>
  <si>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</si>
  <si>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</si>
  <si>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</si>
  <si>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</si>
  <si>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</si>
  <si>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</si>
  <si>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</si>
  <si>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</si>
  <si>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</si>
  <si>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</si>
  <si>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</si>
  <si>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</si>
  <si>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</si>
  <si>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</si>
  <si>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</si>
  <si>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</si>
  <si>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</si>
  <si>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</si>
  <si>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</si>
  <si>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</si>
  <si>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</si>
  <si>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</si>
  <si>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</si>
  <si>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</si>
  <si>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</si>
  <si>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</si>
  <si>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</si>
  <si>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</si>
  <si>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</si>
  <si>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</si>
  <si>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</si>
  <si>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</si>
  <si>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</si>
  <si>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</si>
  <si>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</si>
  <si>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</si>
  <si>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</si>
  <si>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</si>
  <si>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</si>
  <si>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</si>
  <si>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</si>
  <si>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</si>
  <si>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</si>
  <si>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</si>
  <si>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</si>
  <si>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</si>
  <si>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</si>
  <si>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</si>
  <si>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</si>
  <si>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</si>
  <si>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</si>
  <si>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</si>
  <si>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</si>
  <si>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</si>
  <si>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</si>
  <si>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</si>
  <si>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</si>
  <si>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</si>
  <si>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</si>
  <si>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</si>
  <si>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</si>
  <si>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</si>
  <si>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</si>
  <si>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</si>
  <si>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</si>
  <si>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</si>
  <si>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</si>
  <si>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</si>
  <si>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</si>
  <si>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</si>
  <si>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</si>
  <si>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</si>
  <si>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</si>
  <si>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</si>
  <si>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</si>
  <si>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</si>
  <si>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</si>
  <si>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</si>
  <si>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</si>
  <si>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</si>
  <si>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</si>
  <si>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</si>
  <si>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</si>
  <si>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</si>
  <si>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</si>
  <si>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</si>
  <si>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</si>
  <si>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</si>
  <si>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</si>
  <si>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</si>
  <si>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</si>
  <si>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</si>
  <si>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</si>
  <si>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</si>
  <si>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</si>
  <si>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</si>
  <si>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</si>
  <si>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</si>
  <si>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</si>
  <si>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</si>
  <si>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</si>
  <si>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</si>
  <si>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</si>
  <si>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</si>
  <si>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</si>
  <si>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</si>
  <si>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</si>
  <si>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</si>
  <si>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</si>
  <si>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</si>
  <si>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</si>
  <si>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</si>
  <si>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</si>
  <si>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</si>
  <si>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</si>
  <si>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</si>
  <si>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</si>
  <si>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</si>
  <si>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</si>
  <si>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</si>
  <si>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</si>
  <si>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</si>
  <si>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</si>
  <si>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</si>
  <si>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</si>
  <si>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</si>
  <si>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</si>
  <si>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</si>
  <si>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</si>
  <si>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</si>
  <si>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</si>
  <si>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</si>
  <si>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</si>
  <si>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</si>
  <si>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</si>
  <si>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</si>
  <si>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</si>
  <si>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</si>
  <si>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</si>
  <si>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</si>
  <si>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</si>
  <si>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</si>
  <si>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</si>
  <si>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</si>
  <si>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</si>
  <si>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</si>
  <si>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</si>
  <si>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</si>
  <si>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</si>
  <si>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</si>
  <si>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</si>
  <si>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</si>
  <si>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</si>
  <si>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</si>
  <si>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</si>
  <si>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</si>
  <si>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</si>
  <si>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</si>
  <si>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</si>
  <si>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</si>
  <si>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</si>
  <si>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</si>
  <si>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</si>
  <si>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</si>
  <si>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</si>
  <si>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</si>
  <si>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</si>
  <si>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</si>
  <si>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</si>
  <si>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</si>
  <si>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</si>
  <si>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</si>
  <si>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</si>
  <si>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</si>
  <si>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</si>
  <si>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</si>
  <si>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</si>
  <si>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</si>
  <si>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</si>
  <si>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</si>
  <si>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</si>
  <si>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</si>
  <si>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</si>
  <si>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</si>
  <si>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</si>
  <si>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</si>
  <si>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</si>
  <si>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</si>
  <si>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</si>
  <si>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</si>
  <si>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</si>
  <si>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</si>
  <si>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</si>
  <si>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</si>
  <si>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</si>
  <si>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</si>
  <si>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</si>
  <si>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</si>
  <si>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</si>
  <si>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</si>
  <si>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</si>
  <si>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</si>
  <si>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</si>
  <si>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</si>
  <si>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</si>
  <si>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</si>
  <si>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</si>
  <si>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</si>
  <si>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</si>
  <si>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</si>
  <si>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</si>
  <si>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</si>
  <si>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</si>
  <si>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</si>
  <si>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</si>
  <si>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</si>
  <si>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</si>
  <si>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</si>
  <si>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</si>
  <si>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</si>
  <si>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</si>
  <si>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</si>
  <si>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</si>
  <si>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</si>
  <si>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</si>
  <si>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</si>
  <si>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</si>
  <si>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</si>
  <si>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</si>
  <si>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</si>
  <si>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</si>
  <si>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</si>
  <si>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</si>
  <si>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</si>
  <si>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</si>
  <si>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</si>
  <si>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</si>
  <si>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</si>
  <si>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</si>
  <si>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</si>
  <si>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</si>
  <si>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</si>
  <si>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</si>
  <si>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</si>
  <si>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</si>
  <si>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</si>
  <si>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</si>
  <si>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</si>
  <si>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</si>
  <si>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</si>
  <si>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</si>
  <si>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</si>
  <si>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</si>
  <si>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</si>
  <si>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</si>
  <si>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</si>
  <si>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</si>
  <si>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</si>
  <si>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</si>
  <si>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</si>
  <si>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</si>
  <si>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</si>
  <si>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</si>
  <si>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</si>
  <si>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</si>
  <si>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</si>
  <si>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</si>
  <si>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</si>
  <si>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</si>
  <si>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</si>
  <si>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</si>
  <si>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</si>
  <si>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</si>
  <si>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</si>
  <si>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</si>
  <si>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</si>
  <si>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</si>
  <si>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</si>
  <si>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</si>
  <si>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</si>
  <si>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</si>
  <si>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</si>
  <si>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</si>
  <si>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</si>
  <si>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</si>
  <si>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</si>
  <si>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</si>
  <si>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</si>
  <si>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</si>
  <si>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</si>
  <si>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</si>
  <si>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</si>
  <si>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</si>
  <si>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</si>
  <si>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</si>
  <si>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</si>
  <si>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</si>
  <si>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</si>
  <si>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</si>
  <si>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</si>
  <si>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</si>
  <si>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</si>
  <si>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</si>
  <si>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</si>
  <si>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</si>
  <si>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</si>
  <si>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</si>
  <si>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</si>
  <si>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</si>
  <si>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</si>
  <si>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</si>
  <si>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</si>
  <si>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</si>
  <si>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</si>
  <si>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</si>
  <si>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</si>
  <si>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</si>
  <si>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</si>
  <si>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</si>
  <si>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</si>
  <si>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</si>
  <si>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</si>
  <si>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</si>
  <si>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</si>
  <si>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</si>
  <si>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</si>
  <si>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</si>
  <si>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</si>
  <si>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</si>
  <si>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</si>
  <si>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</si>
  <si>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</si>
  <si>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</si>
  <si>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</si>
  <si>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</si>
  <si>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</si>
  <si>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</si>
  <si>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</si>
  <si>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</si>
  <si>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</si>
  <si>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</si>
  <si>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</si>
  <si>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</si>
  <si>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</si>
  <si>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</si>
  <si>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</si>
  <si>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</si>
  <si>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</si>
  <si>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</si>
  <si>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</si>
  <si>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</si>
  <si>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</si>
  <si>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</si>
  <si>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</si>
  <si>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</si>
  <si>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</si>
  <si>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</si>
  <si>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</si>
  <si>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</si>
  <si>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</si>
  <si>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</si>
  <si>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</si>
  <si>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</si>
  <si>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</si>
  <si>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</si>
  <si>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</si>
  <si>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</si>
  <si>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</si>
  <si>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</si>
  <si>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</si>
  <si>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</si>
  <si>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</si>
  <si>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</si>
  <si>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</si>
  <si>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</si>
  <si>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</si>
  <si>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</si>
  <si>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</si>
  <si>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</si>
  <si>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</si>
  <si>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</si>
  <si>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</si>
  <si>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</si>
  <si>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</si>
  <si>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</si>
  <si>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</si>
  <si>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</si>
  <si>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</si>
  <si>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</si>
  <si>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</si>
  <si>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</si>
  <si>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</si>
  <si>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</si>
  <si>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</si>
  <si>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</si>
  <si>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</si>
  <si>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</si>
  <si>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</si>
  <si>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</si>
  <si>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</si>
  <si>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</si>
  <si>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</si>
  <si>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</si>
  <si>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</si>
  <si>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</si>
  <si>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</si>
  <si>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</si>
  <si>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</si>
  <si>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</si>
  <si>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</si>
  <si>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</si>
  <si>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</si>
  <si>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</si>
  <si>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</si>
  <si>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</si>
  <si>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</si>
  <si>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</si>
  <si>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</si>
  <si>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</si>
  <si>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</si>
  <si>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</si>
  <si>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</si>
  <si>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</si>
  <si>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</si>
  <si>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</si>
  <si>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</si>
  <si>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</si>
  <si>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</si>
  <si>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</si>
  <si>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</si>
  <si>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</si>
  <si>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</si>
  <si>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</si>
  <si>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</si>
  <si>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</si>
  <si>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</si>
  <si>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</si>
  <si>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</si>
  <si>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</si>
  <si>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</si>
  <si>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</si>
  <si>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</si>
  <si>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</si>
  <si>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</si>
  <si>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</si>
  <si>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</si>
  <si>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</si>
  <si>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</si>
  <si>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</si>
  <si>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</si>
  <si>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</si>
  <si>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</si>
  <si>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</si>
  <si>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</si>
  <si>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</si>
  <si>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</si>
  <si>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</si>
  <si>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</si>
  <si>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</si>
  <si>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</si>
  <si>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</si>
  <si>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</si>
  <si>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</si>
  <si>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</si>
  <si>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</si>
  <si>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</si>
  <si>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</si>
  <si>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</si>
  <si>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</si>
  <si>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</si>
  <si>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</si>
  <si>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</si>
  <si>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</si>
  <si>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</si>
  <si>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</si>
  <si>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</si>
  <si>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</si>
  <si>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</si>
  <si>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</si>
  <si>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</si>
  <si>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</si>
  <si>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</si>
  <si>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</si>
  <si>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</si>
  <si>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</si>
  <si>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</si>
  <si>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</si>
  <si>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</si>
  <si>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</si>
  <si>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</si>
  <si>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</si>
  <si>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</si>
  <si>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</si>
  <si>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</si>
  <si>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</si>
  <si>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</si>
  <si>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</si>
  <si>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</si>
  <si>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</si>
  <si>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</si>
  <si>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</si>
  <si>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</si>
  <si>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</si>
  <si>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</si>
  <si>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</si>
  <si>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</si>
  <si>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</si>
  <si>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</si>
  <si>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</si>
  <si>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</si>
  <si>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</si>
  <si>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</si>
  <si>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</si>
  <si>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</si>
  <si>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</si>
  <si>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</si>
  <si>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</si>
  <si>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</si>
  <si>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</si>
  <si>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</si>
  <si>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</si>
  <si>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</si>
  <si>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</si>
  <si>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</si>
  <si>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</si>
  <si>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</si>
  <si>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</si>
  <si>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</si>
  <si>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</si>
  <si>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</si>
  <si>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</si>
  <si>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</si>
  <si>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</si>
  <si>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</si>
  <si>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</si>
  <si>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</si>
  <si>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</si>
  <si>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</si>
  <si>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</si>
  <si>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</si>
  <si>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</si>
  <si>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</si>
  <si>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</si>
  <si>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</si>
  <si>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</si>
  <si>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</si>
  <si>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</si>
  <si>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</si>
  <si>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</si>
  <si>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</si>
  <si>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</si>
  <si>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</si>
  <si>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</si>
  <si>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</si>
  <si>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</si>
  <si>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</si>
  <si>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</si>
  <si>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</si>
  <si>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</si>
  <si>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</si>
  <si>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</si>
  <si>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</si>
  <si>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</si>
  <si>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</si>
  <si>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</si>
  <si>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</si>
  <si>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</si>
  <si>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</si>
  <si>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</si>
  <si>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</si>
  <si>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</si>
  <si>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</si>
  <si>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</si>
  <si>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</si>
  <si>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</si>
  <si>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</si>
  <si>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</si>
  <si>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</si>
  <si>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</si>
  <si>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</si>
  <si>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</si>
  <si>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</si>
  <si>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</si>
  <si>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</si>
  <si>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</si>
  <si>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</si>
  <si>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</si>
  <si>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</si>
  <si>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</si>
  <si>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</si>
  <si>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</si>
  <si>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</si>
  <si>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</si>
  <si>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</si>
  <si>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</si>
  <si>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</si>
  <si>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</si>
  <si>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</si>
  <si>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</si>
  <si>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</si>
  <si>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</si>
  <si>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</si>
  <si>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</si>
  <si>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</si>
  <si>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</si>
  <si>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</si>
  <si>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</si>
  <si>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</si>
  <si>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</si>
  <si>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</si>
  <si>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</si>
  <si>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</si>
  <si>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</si>
  <si>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</si>
  <si>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</si>
  <si>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</si>
  <si>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</si>
  <si>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</si>
  <si>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</si>
  <si>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</si>
  <si>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</si>
  <si>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</si>
  <si>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</si>
  <si>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</si>
  <si>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</si>
  <si>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</si>
  <si>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</si>
  <si>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</si>
  <si>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</si>
  <si>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</si>
  <si>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</si>
  <si>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</si>
  <si>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</si>
  <si>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</si>
  <si>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</si>
  <si>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</si>
  <si>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</si>
  <si>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</si>
  <si>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</si>
  <si>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</si>
  <si>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</si>
  <si>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</si>
  <si>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</si>
  <si>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</si>
  <si>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</si>
  <si>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</si>
  <si>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</si>
  <si>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</si>
  <si>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</si>
  <si>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</si>
  <si>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</si>
  <si>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</si>
  <si>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</si>
  <si>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</si>
  <si>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</si>
  <si>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</si>
  <si>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</si>
  <si>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</si>
  <si>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</si>
  <si>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</si>
  <si>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</si>
  <si>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</si>
  <si>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</si>
  <si>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</si>
  <si>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</si>
  <si>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</si>
  <si>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</si>
  <si>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</si>
  <si>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</si>
  <si>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</si>
  <si>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</si>
  <si>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</si>
  <si>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</si>
  <si>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</si>
  <si>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</si>
  <si>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</si>
  <si>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</si>
  <si>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</si>
  <si>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</si>
  <si>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</si>
  <si>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</si>
  <si>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</si>
  <si>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</si>
  <si>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</si>
  <si>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</si>
  <si>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</si>
  <si>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</si>
  <si>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</si>
  <si>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</si>
  <si>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</si>
  <si>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</si>
  <si>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</si>
  <si>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</si>
  <si>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</si>
  <si>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</si>
  <si>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</si>
  <si>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</si>
  <si>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</si>
  <si>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</si>
  <si>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</si>
  <si>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</si>
  <si>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</si>
  <si>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</si>
  <si>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</si>
  <si>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</si>
  <si>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</si>
  <si>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</si>
  <si>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</si>
  <si>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</si>
  <si>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</si>
  <si>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</si>
  <si>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</si>
  <si>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</si>
  <si>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</si>
  <si>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</si>
  <si>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</si>
  <si>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</si>
  <si>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</si>
  <si>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</si>
  <si>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</si>
  <si>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</si>
  <si>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</si>
  <si>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</si>
  <si>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</si>
  <si>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</si>
  <si>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</si>
  <si>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</si>
  <si>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</si>
  <si>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</si>
  <si>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</si>
  <si>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</si>
  <si>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</si>
  <si>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</si>
  <si>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</si>
  <si>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</si>
  <si>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</si>
  <si>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</si>
  <si>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</si>
  <si>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</si>
  <si>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</si>
  <si>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</si>
  <si>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</si>
  <si>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</si>
  <si>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</si>
  <si>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</si>
  <si>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</si>
  <si>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</si>
  <si>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</si>
  <si>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</si>
  <si>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</si>
  <si>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</si>
  <si>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</si>
  <si>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</si>
  <si>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</si>
  <si>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</si>
  <si>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</si>
  <si>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</si>
  <si>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</si>
  <si>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</si>
  <si>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</si>
  <si>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</si>
  <si>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</si>
  <si>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</si>
  <si>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</si>
  <si>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</si>
  <si>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</si>
  <si>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</si>
  <si>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</si>
  <si>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</si>
  <si>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</si>
  <si>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</si>
  <si>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</si>
  <si>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</si>
  <si>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</si>
  <si>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</si>
  <si>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</si>
  <si>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</si>
  <si>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</si>
  <si>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</si>
  <si>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</si>
  <si>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</si>
  <si>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</si>
  <si>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</si>
  <si>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</si>
  <si>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</si>
  <si>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</si>
  <si>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</si>
  <si>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</si>
  <si>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</si>
  <si>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</si>
  <si>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</si>
  <si>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</si>
  <si>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</si>
  <si>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</si>
  <si>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</si>
  <si>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</si>
  <si>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</si>
  <si>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</si>
  <si>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</si>
  <si>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</si>
  <si>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</si>
  <si>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</si>
  <si>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</si>
  <si>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</si>
  <si>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</si>
  <si>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</si>
  <si>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</si>
  <si>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</si>
  <si>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</si>
  <si>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</si>
  <si>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</si>
  <si>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</si>
  <si>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</si>
  <si>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</si>
  <si>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</si>
  <si>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</si>
  <si>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</si>
  <si>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</si>
  <si>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</si>
  <si>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</si>
  <si>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</si>
  <si>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</si>
  <si>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</si>
  <si>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</si>
  <si>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</si>
  <si>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</si>
  <si>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</si>
  <si>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</si>
  <si>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</si>
  <si>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</si>
  <si>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</si>
  <si>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</si>
  <si>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</si>
  <si>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</si>
  <si>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</si>
  <si>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</si>
  <si>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</si>
  <si>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</si>
  <si>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</si>
  <si>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</si>
  <si>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</si>
  <si>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</si>
  <si>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</si>
  <si>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</si>
  <si>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</si>
  <si>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</si>
  <si>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</si>
  <si>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</si>
  <si>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</si>
  <si>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</si>
  <si>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</si>
  <si>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</si>
  <si>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</si>
  <si>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</si>
  <si>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</si>
  <si>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</si>
  <si>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</si>
  <si>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</si>
  <si>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</si>
  <si>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</si>
  <si>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</si>
  <si>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</si>
  <si>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</si>
  <si>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</si>
  <si>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</si>
  <si>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</si>
  <si>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</si>
  <si>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</si>
  <si>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</si>
  <si>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</si>
  <si>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</si>
  <si>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</si>
  <si>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</si>
  <si>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</si>
  <si>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</si>
  <si>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</si>
  <si>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</si>
  <si>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</si>
  <si>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</si>
  <si>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</si>
  <si>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</si>
  <si>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</si>
  <si>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</si>
  <si>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</si>
  <si>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</si>
  <si>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</si>
  <si>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</si>
  <si>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</si>
  <si>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</si>
  <si>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</si>
  <si>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</si>
  <si>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</si>
  <si>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</si>
  <si>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</si>
  <si>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</si>
  <si>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</si>
  <si>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</si>
  <si>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</si>
  <si>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</si>
  <si>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</si>
  <si>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</si>
  <si>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</si>
  <si>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</si>
  <si>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</si>
  <si>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</si>
  <si>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</si>
  <si>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</si>
  <si>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</si>
  <si>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</si>
  <si>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</si>
  <si>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</si>
  <si>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</si>
  <si>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</si>
  <si>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</si>
  <si>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</si>
  <si>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</si>
  <si>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</si>
  <si>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</si>
  <si>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</si>
  <si>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</si>
  <si>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</si>
  <si>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</si>
  <si>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</si>
  <si>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</si>
  <si>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</si>
  <si>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</si>
  <si>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</si>
  <si>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</si>
  <si>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</si>
  <si>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</si>
  <si>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</si>
  <si>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</si>
  <si>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</si>
  <si>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</si>
  <si>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</si>
  <si>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</si>
  <si>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</si>
  <si>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</si>
  <si>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</si>
  <si>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</si>
  <si>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</si>
  <si>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</si>
  <si>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</si>
  <si>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</si>
  <si>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</si>
  <si>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</si>
  <si>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</si>
  <si>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</si>
  <si>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</si>
  <si>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</si>
  <si>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</si>
  <si>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</si>
  <si>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</si>
  <si>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</si>
  <si>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</si>
  <si>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</si>
  <si>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</si>
  <si>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</si>
  <si>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</si>
  <si>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</si>
  <si>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</si>
  <si>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</si>
  <si>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</si>
  <si>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</si>
  <si>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</si>
  <si>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</si>
  <si>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</si>
  <si>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</si>
  <si>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</si>
  <si>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</si>
  <si>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</si>
  <si>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</si>
  <si>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</si>
  <si>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</si>
  <si>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</si>
  <si>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</si>
  <si>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</si>
  <si>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</si>
  <si>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</si>
  <si>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</si>
  <si>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</si>
  <si>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</si>
  <si>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</si>
  <si>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</si>
  <si>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</si>
  <si>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</si>
  <si>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</si>
  <si>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</si>
  <si>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</si>
  <si>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</si>
  <si>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</si>
  <si>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</si>
  <si>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</si>
  <si>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</si>
  <si>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</si>
  <si>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</si>
  <si>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</si>
  <si>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</si>
  <si>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</si>
  <si>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</si>
  <si>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</si>
  <si>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</si>
  <si>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</si>
  <si>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</si>
  <si>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</si>
  <si>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</si>
  <si>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</si>
  <si>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</si>
  <si>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</si>
  <si>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</si>
  <si>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</si>
  <si>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</si>
  <si>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</si>
  <si>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</si>
  <si>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</si>
  <si>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</si>
  <si>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</si>
  <si>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</si>
  <si>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</si>
  <si>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</si>
  <si>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</si>
  <si>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</si>
  <si>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</si>
  <si>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</si>
  <si>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</si>
  <si>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</si>
  <si>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</si>
  <si>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</si>
  <si>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</si>
  <si>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</si>
  <si>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</si>
  <si>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</si>
  <si>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</si>
  <si>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</si>
  <si>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</si>
  <si>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</si>
  <si>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</si>
  <si>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</si>
  <si>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</si>
  <si>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</si>
  <si>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</si>
  <si>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</si>
  <si>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</si>
  <si>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</si>
  <si>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</si>
  <si>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</si>
  <si>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</si>
  <si>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</si>
  <si>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</si>
  <si>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</si>
  <si>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</si>
  <si>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</si>
  <si>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</si>
  <si>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</si>
  <si>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</si>
  <si>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</si>
  <si>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</si>
  <si>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</si>
  <si>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</si>
  <si>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</si>
  <si>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</si>
  <si>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</si>
  <si>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</si>
  <si>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</si>
  <si>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</si>
  <si>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</si>
  <si>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</si>
  <si>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</si>
  <si>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</si>
  <si>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</si>
  <si>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</si>
  <si>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</si>
  <si>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</si>
  <si>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</si>
  <si>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</si>
  <si>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</si>
  <si>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</si>
  <si>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</si>
  <si>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</si>
  <si>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</si>
  <si>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</si>
  <si>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</si>
  <si>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</si>
  <si>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</si>
  <si>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</si>
  <si>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</si>
  <si>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</si>
  <si>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</si>
  <si>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</si>
  <si>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</si>
  <si>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</si>
  <si>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</si>
  <si>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</si>
  <si>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</si>
  <si>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</si>
  <si>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</si>
  <si>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</si>
  <si>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</si>
  <si>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</si>
  <si>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</si>
  <si>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</si>
  <si>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</si>
  <si>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</si>
  <si>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</si>
  <si>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</si>
  <si>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</si>
  <si>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</si>
  <si>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</si>
  <si>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</si>
  <si>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</si>
  <si>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</si>
  <si>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</si>
  <si>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</si>
  <si>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</si>
  <si>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</si>
  <si>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</si>
  <si>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</si>
  <si>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</si>
  <si>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</si>
  <si>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</si>
  <si>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</si>
  <si>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</si>
  <si>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</si>
  <si>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</si>
  <si>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</si>
  <si>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</si>
  <si>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</si>
  <si>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</si>
  <si>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</si>
  <si>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</si>
  <si>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</si>
  <si>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</si>
  <si>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</si>
  <si>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</si>
  <si>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</si>
  <si>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</si>
  <si>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</si>
  <si>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</si>
  <si>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</si>
  <si>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</si>
  <si>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</si>
  <si>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</si>
  <si>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</si>
  <si>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</si>
  <si>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</si>
  <si>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</si>
  <si>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</si>
  <si>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</si>
  <si>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</si>
  <si>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</si>
  <si>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</si>
  <si>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</si>
  <si>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</si>
  <si>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</si>
  <si>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</si>
  <si>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</si>
  <si>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</si>
  <si>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</si>
  <si>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</si>
  <si>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</si>
  <si>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</si>
  <si>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</si>
  <si>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</si>
  <si>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</si>
  <si>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</si>
  <si>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</si>
  <si>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</si>
  <si>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</si>
  <si>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</si>
  <si>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</si>
  <si>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</si>
  <si>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</si>
  <si>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</si>
  <si>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</si>
  <si>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</si>
  <si>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</si>
  <si>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</si>
  <si>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</si>
  <si>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</si>
  <si>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</si>
  <si>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</si>
  <si>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</si>
  <si>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</si>
  <si>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</si>
  <si>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</si>
  <si>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</si>
  <si>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</si>
  <si>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</si>
  <si>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</si>
  <si>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</si>
  <si>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</si>
  <si>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</si>
  <si>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</si>
  <si>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</si>
  <si>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</si>
  <si>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</si>
  <si>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</si>
  <si>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</si>
  <si>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</si>
  <si>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</si>
  <si>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</si>
  <si>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</si>
  <si>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</si>
  <si>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</si>
  <si>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</si>
  <si>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</si>
  <si>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</si>
  <si>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</si>
  <si>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</si>
  <si>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</si>
  <si>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</si>
  <si>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</si>
  <si>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</si>
  <si>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</si>
  <si>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</si>
  <si>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</si>
  <si>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</si>
  <si>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</si>
  <si>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</si>
  <si>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</si>
  <si>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</si>
  <si>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</si>
  <si>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</si>
  <si>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</si>
  <si>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</si>
  <si>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</si>
  <si>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</si>
  <si>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</si>
  <si>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</si>
  <si>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</si>
  <si>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</si>
  <si>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</si>
  <si>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</si>
  <si>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</si>
  <si>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</si>
  <si>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</si>
  <si>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</si>
  <si>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</si>
  <si>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</si>
  <si>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</si>
  <si>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</si>
  <si>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</si>
  <si>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</si>
  <si>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</si>
  <si>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</si>
  <si>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</si>
  <si>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</si>
  <si>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</si>
  <si>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</si>
  <si>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</si>
  <si>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</si>
  <si>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</si>
  <si>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</si>
  <si>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</si>
  <si>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</si>
  <si>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</si>
  <si>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</si>
  <si>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</si>
  <si>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</si>
  <si>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</si>
  <si>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</si>
  <si>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</si>
  <si>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</si>
  <si>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</si>
  <si>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</si>
  <si>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</si>
  <si>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</si>
  <si>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</si>
  <si>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</si>
  <si>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</si>
  <si>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</si>
  <si>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</si>
  <si>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</si>
  <si>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</si>
  <si>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</si>
  <si>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</si>
  <si>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</si>
  <si>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</si>
  <si>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</si>
  <si>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</si>
  <si>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</si>
  <si>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</si>
  <si>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</si>
  <si>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</si>
  <si>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</si>
  <si>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</si>
  <si>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</si>
  <si>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</si>
  <si>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</si>
  <si>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</si>
  <si>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</si>
  <si>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</si>
  <si>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</si>
  <si>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</si>
  <si>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</si>
  <si>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</si>
  <si>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</si>
  <si>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</si>
  <si>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</si>
  <si>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</si>
  <si>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</si>
  <si>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</si>
  <si>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</si>
  <si>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</si>
  <si>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</si>
  <si>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</si>
  <si>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</si>
  <si>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</si>
  <si>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</si>
  <si>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</si>
  <si>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</si>
  <si>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</si>
  <si>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</si>
  <si>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</si>
  <si>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</si>
  <si>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</si>
  <si>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</si>
  <si>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</si>
  <si>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</si>
  <si>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</si>
  <si>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</si>
  <si>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</si>
  <si>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</si>
  <si>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</si>
  <si>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</si>
  <si>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</si>
  <si>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</si>
  <si>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</si>
  <si>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</si>
  <si>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</si>
  <si>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</si>
  <si>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</si>
  <si>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</si>
  <si>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</si>
  <si>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</si>
  <si>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</si>
  <si>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</si>
  <si>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</si>
  <si>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</si>
  <si>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</si>
  <si>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</si>
  <si>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</si>
  <si>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</si>
  <si>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</si>
  <si>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</si>
  <si>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</si>
  <si>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</si>
  <si>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</si>
  <si>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</si>
  <si>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</si>
  <si>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</si>
  <si>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</si>
  <si>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</si>
  <si>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</si>
  <si>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</si>
  <si>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</si>
  <si>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</si>
  <si>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</si>
  <si>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</si>
  <si>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</si>
  <si>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</si>
  <si>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</si>
  <si>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</si>
  <si>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</si>
  <si>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</si>
  <si>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</si>
  <si>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</si>
  <si>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</si>
  <si>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</si>
  <si>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</si>
  <si>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</si>
  <si>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</si>
  <si>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</si>
  <si>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</si>
  <si>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</si>
  <si>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</si>
  <si>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</si>
  <si>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</si>
  <si>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</si>
  <si>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</si>
  <si>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</si>
  <si>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</si>
  <si>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</si>
  <si>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</si>
  <si>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</si>
  <si>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</si>
  <si>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</si>
  <si>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</si>
  <si>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</si>
  <si>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</si>
  <si>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</si>
  <si>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</si>
  <si>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</si>
  <si>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</si>
  <si>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</si>
  <si>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</si>
  <si>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</si>
  <si>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</si>
  <si>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</si>
  <si>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</si>
  <si>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</si>
  <si>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</si>
  <si>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</si>
  <si>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</si>
  <si>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</si>
  <si>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</si>
  <si>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</si>
  <si>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</si>
  <si>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</si>
  <si>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</si>
  <si>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</si>
  <si>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</si>
  <si>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</si>
  <si>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</si>
  <si>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</si>
  <si>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</si>
  <si>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</si>
  <si>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</si>
  <si>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</si>
  <si>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</si>
  <si>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</si>
  <si>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</si>
  <si>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</si>
  <si>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</si>
  <si>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</si>
  <si>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</si>
  <si>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</si>
  <si>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</si>
  <si>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</si>
  <si>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</si>
  <si>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</si>
  <si>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</si>
  <si>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</si>
  <si>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</si>
  <si>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</si>
  <si>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</si>
  <si>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</si>
  <si>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</si>
  <si>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</si>
  <si>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</si>
  <si>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</si>
  <si>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</si>
  <si>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</si>
  <si>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</si>
  <si>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</si>
  <si>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</si>
  <si>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</si>
  <si>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</si>
  <si>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</si>
  <si>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</si>
  <si>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</si>
  <si>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</si>
  <si>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</si>
  <si>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</si>
  <si>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</si>
  <si>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</si>
  <si>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</si>
  <si>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</si>
  <si>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</si>
  <si>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</si>
  <si>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</si>
  <si>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</si>
  <si>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</si>
  <si>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</si>
  <si>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</si>
  <si>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</si>
  <si>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</si>
  <si>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</si>
  <si>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</si>
  <si>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</si>
  <si>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</si>
  <si>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</si>
  <si>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</si>
  <si>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</si>
  <si>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</si>
  <si>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</si>
  <si>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</si>
  <si>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</si>
  <si>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</si>
  <si>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</si>
  <si>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</si>
  <si>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</si>
  <si>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</si>
  <si>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</si>
  <si>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</si>
  <si>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</si>
  <si>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</si>
  <si>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</si>
  <si>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</si>
  <si>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</si>
  <si>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</si>
  <si>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</si>
  <si>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</si>
  <si>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</si>
  <si>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</si>
  <si>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</si>
  <si>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</si>
  <si>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</si>
  <si>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</si>
  <si>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</si>
  <si>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</si>
  <si>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</si>
  <si>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</si>
  <si>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</si>
  <si>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</si>
  <si>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</si>
  <si>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</si>
  <si>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</si>
  <si>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</si>
  <si>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</si>
  <si>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</si>
  <si>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</si>
  <si>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</si>
  <si>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</si>
  <si>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</si>
  <si>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</si>
  <si>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</si>
  <si>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</si>
  <si>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</si>
  <si>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</si>
  <si>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</si>
  <si>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</si>
  <si>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</si>
  <si>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</si>
  <si>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</si>
  <si>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</si>
  <si>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</si>
  <si>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</si>
  <si>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</si>
  <si>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</si>
  <si>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</si>
  <si>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</si>
  <si>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</si>
  <si>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</si>
  <si>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</si>
  <si>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</si>
  <si>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</si>
  <si>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</si>
  <si>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</si>
  <si>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</si>
  <si>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</si>
  <si>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</si>
  <si>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</si>
  <si>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</si>
  <si>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</si>
  <si>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</si>
  <si>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</si>
  <si>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</si>
  <si>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</si>
  <si>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</si>
  <si>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</si>
  <si>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</si>
  <si>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</si>
  <si>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</si>
  <si>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</si>
  <si>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</si>
  <si>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</si>
  <si>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</si>
  <si>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</si>
  <si>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</si>
  <si>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</si>
  <si>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</si>
  <si>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</si>
  <si>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</si>
  <si>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</si>
  <si>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</si>
  <si>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</si>
  <si>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</si>
  <si>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</si>
  <si>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</si>
  <si>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</si>
  <si>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</si>
  <si>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</si>
  <si>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</si>
  <si>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</si>
  <si>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</si>
  <si>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</si>
  <si>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</si>
  <si>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</si>
  <si>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</si>
  <si>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</si>
  <si>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</si>
  <si>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</si>
  <si>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</si>
  <si>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</si>
  <si>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</si>
  <si>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</si>
  <si>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</si>
  <si>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</si>
  <si>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</si>
  <si>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</si>
  <si>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</si>
  <si>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</si>
  <si>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</si>
  <si>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</si>
  <si>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</si>
  <si>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</si>
  <si>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</si>
  <si>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</si>
  <si>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</si>
  <si>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</si>
  <si>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</si>
  <si>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</si>
  <si>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</si>
  <si>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</si>
  <si>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</si>
  <si>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</si>
  <si>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</si>
  <si>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</si>
  <si>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</si>
  <si>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</si>
  <si>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</si>
  <si>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</si>
  <si>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</si>
  <si>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</si>
  <si>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</si>
  <si>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</si>
  <si>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</si>
  <si>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</si>
  <si>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</si>
  <si>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</si>
  <si>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</si>
  <si>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</si>
  <si>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</si>
  <si>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</si>
  <si>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</si>
  <si>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</si>
  <si>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</si>
  <si>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</si>
  <si>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</si>
  <si>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</si>
  <si>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</si>
  <si>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</si>
  <si>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</si>
  <si>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</si>
  <si>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</si>
  <si>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</si>
  <si>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</si>
  <si>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</si>
  <si>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</si>
  <si>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</si>
  <si>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</si>
  <si>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</si>
  <si>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</si>
  <si>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</si>
  <si>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</si>
  <si>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</si>
  <si>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</si>
  <si>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</si>
  <si>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</si>
  <si>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</si>
  <si>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</si>
  <si>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</si>
  <si>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</si>
  <si>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</si>
  <si>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</si>
  <si>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</si>
  <si>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</si>
  <si>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</si>
  <si>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</si>
  <si>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</si>
  <si>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</si>
  <si>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</si>
  <si>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</si>
  <si>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</si>
  <si>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</si>
  <si>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</si>
  <si>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</si>
  <si>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</si>
  <si>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</si>
  <si>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</si>
  <si>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</si>
  <si>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</si>
  <si>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</si>
  <si>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</si>
  <si>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</si>
  <si>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</si>
  <si>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</si>
  <si>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</si>
  <si>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</si>
  <si>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</si>
  <si>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</si>
  <si>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</si>
  <si>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</si>
  <si>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</si>
  <si>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</si>
  <si>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</si>
  <si>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</si>
  <si>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</si>
  <si>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</si>
  <si>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</si>
  <si>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</si>
  <si>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</si>
  <si>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</si>
  <si>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</si>
  <si>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</si>
  <si>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</si>
  <si>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</si>
  <si>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</si>
  <si>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</si>
  <si>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</si>
  <si>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</si>
  <si>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</si>
  <si>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</si>
  <si>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</si>
  <si>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</si>
  <si>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</si>
  <si>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</si>
  <si>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</si>
  <si>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</si>
  <si>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</si>
  <si>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</si>
  <si>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</si>
  <si>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</si>
  <si>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</si>
  <si>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</si>
  <si>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</si>
  <si>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</si>
  <si>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</si>
  <si>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</si>
  <si>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</si>
  <si>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</si>
  <si>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</si>
  <si>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</si>
  <si>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</si>
  <si>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</si>
  <si>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</si>
  <si>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</si>
  <si>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</si>
  <si>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</si>
  <si>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</si>
  <si>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</si>
  <si>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</si>
  <si>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</si>
  <si>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</si>
  <si>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</si>
  <si>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</si>
  <si>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</si>
  <si>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</si>
  <si>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</si>
  <si>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</si>
  <si>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</si>
  <si>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</si>
  <si>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</si>
  <si>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</si>
  <si>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</si>
  <si>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</si>
  <si>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</si>
  <si>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</si>
  <si>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</si>
  <si>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</si>
  <si>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</si>
  <si>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</si>
  <si>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</si>
  <si>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</si>
  <si>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</si>
  <si>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</si>
  <si>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</si>
  <si>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</si>
  <si>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</si>
  <si>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</si>
  <si>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</si>
  <si>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</si>
  <si>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</si>
  <si>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</si>
  <si>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</si>
  <si>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</si>
  <si>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</si>
  <si>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</si>
  <si>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</si>
  <si>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</si>
  <si>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</si>
  <si>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</si>
  <si>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</si>
  <si>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</si>
  <si>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</si>
  <si>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</si>
  <si>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</si>
  <si>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</si>
  <si>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</si>
  <si>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</si>
  <si>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</si>
  <si>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</si>
  <si>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</si>
  <si>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</si>
  <si>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</si>
  <si>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</si>
  <si>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</si>
  <si>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</si>
  <si>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</si>
  <si>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</si>
  <si>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</si>
  <si>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</si>
  <si>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</si>
  <si>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</si>
  <si>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</si>
  <si>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</si>
  <si>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</si>
  <si>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</si>
  <si>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</si>
  <si>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</si>
  <si>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</si>
  <si>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</si>
  <si>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</si>
  <si>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</si>
  <si>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</si>
  <si>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</si>
  <si>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</si>
  <si>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</si>
  <si>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</si>
  <si>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</si>
  <si>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</si>
  <si>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</si>
  <si>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</si>
  <si>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</si>
  <si>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</si>
  <si>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</si>
  <si>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</si>
  <si>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</si>
  <si>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</si>
  <si>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</si>
  <si>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</si>
  <si>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</si>
  <si>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</si>
  <si>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</si>
  <si>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</si>
  <si>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</si>
  <si>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</si>
  <si>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</si>
  <si>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</si>
  <si>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</si>
  <si>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</si>
  <si>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</si>
  <si>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</si>
  <si>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</si>
  <si>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</si>
  <si>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</si>
  <si>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</si>
  <si>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</si>
  <si>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</si>
  <si>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</si>
  <si>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</si>
  <si>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</si>
  <si>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</si>
  <si>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</si>
  <si>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</si>
  <si>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</si>
  <si>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</si>
  <si>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</si>
  <si>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</si>
  <si>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</si>
  <si>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</si>
  <si>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</si>
  <si>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</si>
  <si>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</si>
  <si>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</si>
  <si>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</si>
  <si>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</si>
  <si>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</si>
  <si>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</si>
  <si>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</si>
  <si>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</si>
  <si>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</si>
  <si>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</si>
  <si>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</si>
  <si>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</si>
  <si>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</si>
  <si>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</si>
  <si>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</si>
  <si>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</si>
  <si>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</si>
  <si>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</si>
  <si>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</si>
  <si>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</si>
  <si>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</si>
  <si>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</si>
  <si>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</si>
  <si>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</si>
  <si>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</si>
  <si>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</si>
  <si>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</si>
  <si>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</si>
  <si>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</si>
  <si>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</si>
  <si>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</si>
  <si>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</si>
  <si>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</si>
  <si>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</si>
  <si>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</si>
  <si>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</si>
  <si>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</si>
  <si>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</si>
  <si>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</si>
  <si>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</si>
  <si>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</si>
  <si>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</si>
  <si>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</si>
  <si>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</si>
  <si>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</si>
  <si>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</si>
  <si>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</si>
  <si>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</si>
  <si>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</si>
  <si>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</si>
  <si>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</si>
  <si>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</si>
  <si>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</si>
  <si>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</si>
  <si>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</si>
  <si>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</si>
  <si>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</si>
  <si>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</si>
  <si>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</si>
  <si>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</si>
  <si>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</si>
  <si>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</si>
  <si>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</si>
  <si>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</si>
  <si>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</si>
  <si>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</si>
  <si>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</si>
  <si>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</si>
  <si>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</si>
  <si>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</si>
  <si>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</si>
  <si>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</si>
  <si>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</si>
  <si>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</si>
  <si>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</si>
  <si>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</si>
  <si>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</si>
  <si>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</si>
  <si>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</si>
  <si>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</si>
  <si>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</si>
  <si>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</si>
  <si>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</si>
  <si>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</si>
  <si>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</si>
  <si>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</si>
  <si>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</si>
  <si>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</si>
  <si>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</si>
  <si>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</si>
  <si>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</si>
  <si>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</si>
  <si>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</si>
  <si>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</si>
  <si>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</si>
  <si>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</si>
  <si>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</si>
  <si>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</si>
  <si>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</si>
  <si>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</si>
  <si>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</si>
  <si>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</si>
  <si>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</si>
  <si>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</si>
  <si>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</si>
  <si>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</si>
  <si>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</si>
  <si>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</si>
  <si>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</si>
  <si>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</si>
  <si>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</si>
  <si>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</si>
  <si>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</si>
  <si>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</si>
  <si>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</si>
  <si>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</si>
  <si>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</si>
  <si>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</si>
  <si>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</si>
  <si>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</si>
  <si>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</si>
  <si>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</si>
  <si>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</si>
  <si>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</si>
  <si>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</si>
  <si>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</si>
  <si>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</si>
  <si>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</si>
  <si>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</si>
  <si>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</si>
  <si>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</si>
  <si>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</si>
  <si>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</si>
  <si>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</si>
  <si>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</si>
  <si>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</si>
  <si>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</si>
  <si>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</si>
  <si>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</si>
  <si>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</si>
  <si>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</si>
  <si>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</si>
  <si>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</si>
  <si>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</si>
  <si>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</si>
  <si>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</si>
  <si>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</si>
  <si>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</si>
  <si>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</si>
  <si>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</si>
  <si>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</si>
  <si>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</si>
  <si>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</si>
  <si>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</si>
  <si>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</si>
  <si>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</si>
  <si>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</si>
  <si>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</si>
  <si>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</si>
  <si>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</si>
  <si>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</si>
  <si>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</si>
  <si>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</si>
  <si>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</si>
  <si>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</si>
  <si>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</si>
  <si>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</si>
  <si>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</si>
  <si>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</si>
  <si>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</si>
  <si>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</si>
  <si>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</si>
  <si>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</si>
  <si>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</si>
  <si>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</si>
  <si>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</si>
  <si>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</si>
  <si>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</si>
  <si>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</si>
  <si>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</si>
  <si>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</si>
  <si>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</si>
  <si>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</si>
  <si>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</si>
  <si>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</si>
  <si>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</si>
  <si>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</si>
  <si>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</si>
  <si>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</si>
  <si>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</si>
  <si>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</si>
  <si>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</si>
  <si>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</si>
  <si>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</si>
  <si>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</si>
  <si>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</si>
  <si>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</si>
  <si>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</si>
  <si>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</si>
  <si>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</si>
  <si>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</si>
  <si>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</si>
  <si>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</si>
  <si>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</si>
  <si>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</si>
  <si>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</si>
  <si>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</si>
  <si>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</si>
  <si>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</si>
  <si>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</si>
  <si>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</si>
  <si>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</si>
  <si>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</si>
  <si>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</si>
  <si>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</si>
  <si>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</si>
  <si>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</si>
  <si>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</si>
  <si>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</si>
  <si>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</si>
  <si>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</si>
  <si>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</si>
  <si>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</si>
  <si>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</si>
  <si>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</si>
  <si>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</si>
  <si>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</si>
  <si>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</si>
  <si>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</si>
  <si>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</si>
  <si>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</si>
  <si>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</si>
  <si>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</si>
  <si>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</si>
  <si>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</si>
  <si>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</si>
  <si>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</si>
  <si>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</si>
  <si>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</si>
  <si>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</si>
  <si>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</si>
  <si>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</si>
  <si>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</si>
  <si>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</si>
  <si>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</si>
  <si>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</si>
  <si>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</si>
  <si>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</si>
  <si>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</si>
  <si>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</si>
  <si>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</si>
  <si>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</si>
  <si>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</si>
  <si>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</si>
  <si>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</si>
  <si>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</si>
  <si>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</si>
  <si>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</si>
  <si>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</si>
  <si>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</si>
  <si>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</si>
  <si>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</si>
  <si>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</si>
  <si>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</si>
  <si>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</si>
  <si>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</si>
  <si>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</si>
  <si>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</si>
  <si>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</si>
  <si>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</si>
  <si>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</si>
  <si>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</si>
  <si>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</si>
  <si>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</si>
  <si>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</si>
  <si>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</si>
  <si>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</si>
  <si>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</si>
  <si>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</si>
  <si>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</si>
  <si>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</si>
  <si>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</si>
  <si>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</si>
  <si>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</si>
  <si>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</si>
  <si>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</si>
  <si>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</si>
  <si>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</si>
  <si>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</si>
  <si>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</si>
  <si>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</si>
  <si>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</si>
  <si>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</si>
  <si>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</si>
  <si>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</si>
  <si>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</si>
  <si>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</si>
  <si>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</si>
  <si>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</si>
  <si>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</si>
  <si>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</si>
  <si>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</si>
  <si>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</si>
  <si>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</si>
  <si>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</si>
  <si>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</si>
  <si>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</si>
  <si>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</si>
  <si>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</si>
  <si>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</si>
  <si>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</si>
  <si>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</si>
  <si>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</si>
  <si>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</si>
  <si>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</si>
  <si>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</si>
  <si>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</si>
  <si>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</si>
  <si>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</si>
  <si>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</si>
  <si>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</si>
  <si>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</si>
  <si>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</si>
  <si>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</si>
  <si>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</si>
  <si>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</si>
  <si>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</si>
  <si>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</si>
  <si>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</si>
  <si>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</si>
  <si>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</si>
  <si>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</si>
  <si>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</si>
  <si>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</si>
  <si>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</si>
  <si>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</si>
  <si>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</si>
  <si>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</si>
  <si>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</si>
  <si>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</si>
  <si>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</si>
  <si>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</si>
  <si>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</si>
  <si>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</si>
  <si>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</si>
  <si>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</si>
  <si>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</si>
  <si>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</si>
  <si>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</si>
  <si>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</si>
  <si>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</si>
  <si>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</si>
  <si>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</si>
  <si>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</si>
  <si>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</si>
  <si>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</si>
  <si>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</si>
  <si>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</si>
  <si>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</si>
  <si>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</si>
  <si>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</si>
  <si>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</si>
  <si>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</si>
  <si>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</si>
  <si>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</si>
  <si>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</si>
  <si>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</si>
  <si>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</si>
  <si>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</si>
  <si>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</si>
  <si>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</si>
  <si>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</si>
  <si>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</si>
  <si>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</si>
  <si>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</si>
  <si>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</si>
  <si>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</si>
  <si>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</si>
  <si>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</si>
  <si>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</si>
  <si>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</si>
  <si>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</si>
  <si>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</si>
  <si>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</si>
  <si>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</si>
  <si>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</si>
  <si>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</si>
  <si>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</si>
  <si>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</si>
  <si>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</si>
  <si>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</si>
  <si>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</si>
  <si>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</si>
  <si>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</si>
  <si>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</si>
  <si>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</si>
  <si>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</si>
  <si>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</si>
  <si>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</si>
  <si>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</si>
  <si>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</si>
  <si>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</si>
  <si>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</si>
  <si>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</si>
  <si>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</si>
  <si>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</si>
  <si>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</si>
  <si>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</si>
  <si>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</si>
  <si>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</si>
  <si>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</si>
  <si>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</si>
  <si>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</si>
  <si>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</si>
  <si>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</si>
  <si>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</si>
  <si>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</si>
  <si>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</si>
  <si>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</si>
  <si>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</si>
  <si>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</si>
  <si>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</si>
  <si>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</si>
  <si>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</si>
  <si>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</si>
  <si>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</si>
  <si>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</si>
  <si>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</si>
  <si>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</si>
  <si>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</si>
  <si>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</si>
  <si>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</si>
  <si>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</si>
  <si>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</si>
  <si>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</si>
  <si>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</si>
  <si>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</si>
  <si>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</si>
  <si>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</si>
  <si>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</si>
  <si>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</si>
  <si>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</si>
  <si>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</si>
  <si>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</si>
  <si>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</si>
  <si>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</si>
  <si>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</si>
  <si>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</si>
  <si>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</si>
  <si>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</si>
  <si>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</si>
  <si>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</si>
  <si>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</si>
  <si>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</si>
  <si>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</si>
  <si>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</si>
  <si>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</si>
  <si>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</si>
  <si>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</si>
  <si>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</si>
  <si>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</si>
  <si>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</si>
  <si>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</si>
  <si>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</si>
  <si>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</si>
  <si>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</si>
  <si>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</si>
  <si>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</si>
  <si>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</si>
  <si>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</si>
  <si>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</si>
  <si>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</si>
  <si>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</si>
  <si>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</si>
  <si>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</si>
  <si>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</si>
  <si>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</si>
  <si>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</si>
  <si>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</si>
  <si>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</si>
  <si>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</si>
  <si>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</si>
  <si>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</si>
  <si>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</si>
  <si>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</si>
  <si>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</si>
  <si>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</si>
  <si>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</si>
  <si>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</si>
  <si>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</si>
  <si>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</si>
  <si>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</si>
  <si>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</si>
  <si>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</si>
  <si>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</si>
  <si>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</si>
  <si>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</si>
  <si>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</si>
  <si>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</si>
  <si>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</si>
  <si>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</si>
  <si>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</si>
  <si>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</si>
  <si>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</si>
  <si>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</si>
  <si>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</si>
  <si>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</si>
  <si>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</si>
  <si>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</si>
  <si>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</si>
  <si>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</si>
  <si>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</si>
  <si>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</si>
  <si>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</si>
  <si>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</si>
  <si>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</si>
  <si>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</si>
  <si>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</si>
  <si>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</si>
  <si>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</si>
  <si>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</si>
  <si>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</si>
  <si>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</si>
  <si>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</si>
  <si>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</si>
  <si>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</si>
  <si>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</si>
  <si>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</si>
  <si>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</si>
  <si>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</si>
  <si>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</si>
  <si>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</si>
  <si>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</si>
  <si>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</si>
  <si>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</si>
  <si>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</si>
  <si>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</si>
  <si>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</si>
  <si>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</si>
  <si>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</si>
  <si>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</si>
  <si>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</si>
  <si>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</si>
  <si>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</si>
  <si>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</si>
  <si>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</si>
  <si>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</si>
  <si>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</si>
  <si>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</si>
  <si>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</si>
  <si>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</si>
  <si>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</si>
  <si>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</si>
  <si>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</si>
  <si>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</si>
  <si>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</si>
  <si>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</si>
  <si>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</si>
  <si>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</si>
  <si>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</si>
  <si>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</si>
  <si>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</si>
  <si>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</si>
  <si>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</si>
  <si>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</si>
  <si>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</si>
  <si>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</si>
  <si>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</si>
  <si>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</si>
  <si>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</si>
  <si>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</si>
  <si>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</si>
  <si>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</si>
  <si>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</si>
  <si>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</si>
  <si>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</si>
  <si>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</si>
  <si>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</si>
  <si>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</si>
  <si>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</si>
  <si>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</si>
  <si>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</si>
  <si>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</si>
  <si>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</si>
  <si>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</si>
  <si>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</si>
  <si>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</si>
  <si>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</si>
  <si>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</si>
  <si>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</si>
  <si>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</si>
  <si>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</si>
  <si>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</si>
  <si>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</si>
  <si>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</si>
  <si>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</si>
  <si>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</si>
  <si>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</si>
  <si>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</si>
  <si>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</si>
  <si>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</si>
  <si>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</si>
  <si>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</si>
  <si>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</si>
  <si>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</si>
  <si>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</si>
  <si>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</si>
  <si>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</si>
  <si>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</si>
  <si>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</si>
  <si>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</si>
  <si>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</si>
  <si>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</si>
  <si>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</si>
  <si>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</si>
  <si>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</si>
  <si>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</si>
  <si>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</si>
  <si>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</si>
  <si>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</si>
  <si>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</si>
  <si>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</si>
  <si>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</si>
  <si>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</si>
  <si>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</si>
  <si>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</si>
  <si>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</si>
  <si>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</si>
  <si>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</si>
  <si>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</si>
  <si>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</si>
  <si>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</si>
  <si>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</si>
  <si>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</si>
  <si>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</si>
  <si>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</si>
  <si>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</si>
  <si>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</si>
  <si>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</si>
  <si>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</si>
  <si>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</si>
  <si>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</si>
  <si>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</si>
  <si>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</si>
  <si>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</si>
  <si>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</si>
  <si>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</si>
  <si>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</si>
  <si>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</si>
  <si>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</si>
  <si>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</si>
  <si>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</si>
  <si>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</si>
  <si>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</si>
  <si>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</si>
  <si>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</si>
  <si>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</si>
  <si>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</si>
  <si>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</si>
  <si>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</si>
  <si>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</si>
  <si>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</si>
  <si>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</si>
  <si>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</si>
  <si>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</si>
  <si>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</si>
  <si>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</si>
  <si>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</si>
  <si>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</si>
  <si>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</si>
  <si>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</si>
  <si>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</si>
  <si>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</si>
  <si>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</si>
  <si>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</si>
  <si>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</si>
  <si>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</si>
  <si>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</si>
  <si>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</si>
  <si>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</si>
  <si>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</si>
  <si>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</si>
  <si>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</si>
  <si>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</si>
  <si>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</si>
  <si>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</si>
  <si>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</si>
  <si>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</si>
  <si>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</si>
  <si>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</si>
  <si>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</si>
  <si>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</si>
  <si>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</si>
  <si>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</si>
  <si>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</si>
  <si>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</si>
  <si>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</si>
  <si>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</si>
  <si>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</si>
  <si>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</si>
  <si>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</si>
  <si>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</si>
  <si>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</si>
  <si>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</si>
  <si>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</si>
  <si>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</si>
  <si>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</si>
  <si>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</si>
  <si>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</si>
  <si>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</si>
  <si>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</si>
  <si>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</si>
  <si>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</si>
  <si>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</si>
  <si>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</si>
  <si>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</si>
  <si>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</si>
  <si>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</si>
  <si>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</si>
  <si>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</si>
  <si>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</si>
  <si>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</si>
  <si>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</si>
  <si>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</si>
  <si>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</si>
  <si>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</si>
  <si>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</si>
  <si>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</si>
  <si>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</si>
  <si>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</si>
  <si>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</si>
  <si>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</si>
  <si>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</si>
  <si>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</si>
  <si>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</si>
  <si>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</si>
  <si>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</si>
  <si>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</si>
  <si>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</si>
  <si>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</si>
  <si>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</si>
  <si>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</si>
  <si>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</si>
  <si>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</si>
  <si>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</si>
  <si>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</si>
  <si>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</si>
  <si>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</si>
  <si>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</si>
  <si>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</si>
  <si>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</si>
  <si>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</si>
  <si>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</si>
  <si>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</si>
  <si>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</si>
  <si>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</si>
  <si>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</si>
  <si>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</si>
  <si>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</si>
  <si>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</si>
  <si>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</si>
  <si>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</si>
  <si>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</si>
  <si>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</si>
  <si>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</si>
  <si>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</si>
  <si>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</si>
  <si>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</si>
  <si>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</si>
  <si>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</si>
  <si>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</si>
  <si>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</si>
  <si>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</si>
  <si>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</si>
  <si>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</si>
  <si>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</si>
  <si>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</si>
  <si>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</si>
  <si>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</si>
  <si>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</si>
  <si>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</si>
  <si>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</si>
  <si>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</si>
  <si>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</si>
  <si>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</si>
  <si>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</si>
  <si>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</si>
  <si>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</si>
  <si>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</si>
  <si>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</si>
  <si>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</si>
  <si>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</si>
  <si>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</si>
  <si>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</si>
  <si>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</si>
  <si>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</si>
  <si>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</si>
  <si>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</si>
  <si>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</si>
  <si>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</si>
  <si>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</si>
  <si>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</si>
  <si>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</si>
  <si>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</si>
  <si>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</si>
  <si>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</si>
  <si>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</si>
  <si>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</si>
  <si>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</si>
  <si>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</si>
  <si>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</si>
  <si>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</si>
  <si>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</si>
  <si>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</si>
  <si>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</si>
  <si>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</si>
  <si>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</si>
  <si>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</si>
  <si>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</si>
  <si>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</si>
  <si>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</si>
  <si>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</si>
  <si>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</si>
  <si>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</si>
  <si>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</si>
  <si>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</si>
  <si>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</si>
  <si>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</si>
  <si>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</si>
  <si>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</si>
  <si>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</si>
  <si>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</si>
  <si>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</si>
  <si>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</si>
  <si>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</si>
  <si>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</si>
  <si>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</si>
  <si>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</si>
  <si>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</si>
  <si>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</si>
  <si>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</si>
  <si>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</si>
  <si>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</si>
  <si>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</si>
  <si>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</si>
  <si>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</si>
  <si>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</si>
  <si>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</si>
  <si>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</si>
  <si>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</si>
  <si>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</si>
  <si>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</si>
  <si>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</si>
  <si>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</si>
  <si>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</si>
  <si>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</si>
  <si>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</si>
  <si>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</si>
  <si>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</si>
  <si>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</si>
  <si>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</si>
  <si>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</si>
  <si>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</si>
  <si>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</si>
  <si>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</si>
  <si>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</si>
  <si>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</si>
  <si>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</si>
  <si>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</si>
  <si>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</si>
  <si>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</si>
  <si>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</si>
  <si>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</si>
  <si>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</si>
  <si>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</si>
  <si>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</si>
  <si>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</si>
  <si>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</si>
  <si>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</si>
  <si>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</si>
  <si>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</si>
  <si>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</si>
  <si>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</si>
  <si>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</si>
  <si>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</si>
  <si>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</si>
  <si>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</si>
  <si>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</si>
  <si>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</si>
  <si>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</si>
  <si>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</si>
  <si>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</si>
  <si>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</si>
  <si>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</si>
  <si>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</si>
  <si>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</si>
  <si>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</si>
  <si>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</si>
  <si>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</si>
  <si>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</si>
  <si>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</si>
  <si>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</si>
  <si>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</si>
  <si>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</si>
  <si>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</si>
  <si>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</si>
  <si>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</si>
  <si>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</si>
  <si>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</si>
  <si>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</si>
  <si>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</si>
  <si>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</si>
  <si>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</si>
  <si>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</si>
  <si>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</si>
  <si>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</si>
  <si>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</si>
  <si>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</si>
  <si>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</si>
  <si>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</si>
  <si>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</si>
  <si>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</si>
  <si>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</si>
  <si>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</si>
  <si>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</si>
  <si>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</si>
  <si>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</si>
  <si>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</si>
  <si>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</si>
  <si>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</si>
  <si>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</si>
  <si>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</si>
  <si>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</si>
  <si>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</si>
  <si>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</si>
  <si>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</si>
  <si>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</si>
  <si>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</si>
  <si>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</si>
  <si>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</si>
  <si>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</si>
  <si>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</si>
  <si>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</si>
  <si>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</si>
  <si>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</si>
  <si>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</si>
  <si>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</si>
  <si>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</si>
  <si>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</si>
  <si>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</si>
  <si>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</si>
  <si>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</si>
  <si>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</si>
  <si>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</si>
  <si>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</si>
  <si>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</si>
  <si>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</si>
  <si>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</si>
  <si>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</si>
  <si>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</si>
  <si>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</si>
  <si>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</si>
  <si>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</si>
  <si>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</si>
  <si>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</si>
  <si>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</si>
  <si>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</si>
  <si>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</si>
  <si>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</si>
  <si>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</si>
  <si>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</si>
  <si>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</si>
  <si>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</si>
  <si>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</si>
  <si>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</si>
  <si>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</si>
  <si>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</si>
  <si>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</si>
  <si>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</si>
  <si>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</si>
  <si>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</si>
  <si>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</si>
  <si>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</si>
  <si>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</si>
  <si>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</si>
  <si>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</si>
  <si>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</si>
  <si>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</si>
  <si>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</si>
  <si>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</si>
  <si>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</si>
  <si>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</si>
  <si>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</si>
  <si>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</si>
  <si>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</si>
  <si>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</si>
  <si>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</si>
  <si>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</si>
  <si>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</si>
  <si>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</si>
  <si>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</si>
  <si>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</si>
  <si>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</si>
  <si>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</si>
  <si>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</si>
  <si>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</si>
  <si>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</si>
  <si>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</si>
  <si>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</si>
  <si>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</si>
  <si>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</si>
  <si>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</si>
  <si>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</si>
  <si>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</si>
  <si>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</si>
  <si>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</si>
  <si>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</si>
  <si>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</si>
  <si>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</si>
  <si>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</si>
  <si>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</si>
  <si>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</si>
  <si>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</si>
  <si>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</si>
  <si>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</si>
  <si>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</si>
  <si>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</si>
  <si>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</si>
  <si>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</si>
  <si>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</si>
  <si>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</si>
  <si>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</si>
  <si>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</si>
  <si>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</si>
  <si>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</si>
  <si>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</si>
  <si>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</si>
  <si>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</si>
  <si>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</si>
  <si>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</si>
  <si>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</si>
  <si>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</si>
  <si>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</si>
  <si>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</si>
  <si>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</si>
  <si>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</si>
  <si>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</si>
  <si>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</si>
  <si>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</si>
  <si>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</si>
  <si>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</si>
  <si>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</si>
  <si>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</si>
  <si>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</si>
  <si>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</si>
  <si>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</si>
  <si>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</si>
  <si>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</si>
  <si>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</si>
  <si>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</si>
  <si>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</si>
  <si>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</si>
  <si>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</si>
  <si>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</si>
  <si>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</si>
  <si>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</si>
  <si>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</si>
  <si>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</si>
  <si>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</si>
  <si>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</si>
  <si>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</si>
  <si>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</si>
  <si>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</si>
  <si>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</si>
  <si>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</si>
  <si>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</si>
  <si>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</si>
  <si>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</si>
  <si>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</si>
  <si>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</si>
  <si>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</si>
  <si>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</si>
  <si>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</si>
  <si>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</si>
  <si>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</si>
  <si>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</si>
  <si>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</si>
  <si>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</si>
  <si>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</si>
  <si>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</si>
  <si>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</si>
  <si>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</si>
  <si>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</si>
  <si>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</si>
  <si>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</si>
  <si>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</si>
  <si>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</si>
  <si>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</si>
  <si>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</si>
  <si>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</si>
  <si>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</si>
  <si>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</si>
  <si>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</si>
  <si>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</si>
  <si>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</si>
  <si>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</si>
  <si>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</si>
  <si>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</si>
  <si>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</si>
  <si>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</si>
  <si>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</si>
  <si>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</si>
  <si>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</si>
  <si>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</si>
  <si>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</si>
  <si>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</si>
  <si>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</si>
  <si>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</si>
  <si>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</si>
  <si>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</si>
  <si>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</si>
  <si>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</si>
  <si>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</si>
  <si>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</si>
  <si>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</si>
  <si>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</si>
  <si>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</si>
  <si>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</si>
  <si>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</si>
  <si>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</si>
  <si>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</si>
  <si>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</si>
  <si>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</si>
  <si>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</si>
  <si>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</si>
  <si>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</si>
  <si>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</si>
  <si>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</si>
  <si>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</si>
  <si>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</si>
  <si>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</si>
  <si>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</si>
  <si>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</si>
  <si>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</si>
  <si>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</si>
  <si>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</si>
  <si>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</si>
  <si>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</si>
  <si>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</si>
  <si>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</si>
  <si>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</si>
  <si>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</si>
  <si>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</si>
  <si>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</si>
  <si>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</si>
  <si>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</si>
  <si>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</si>
  <si>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</si>
  <si>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</si>
  <si>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</si>
  <si>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</si>
  <si>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</si>
  <si>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</si>
  <si>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</si>
  <si>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</si>
  <si>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</si>
  <si>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</si>
  <si>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</si>
  <si>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</si>
  <si>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</si>
  <si>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</si>
  <si>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</si>
  <si>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</si>
  <si>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</si>
  <si>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</si>
  <si>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</si>
  <si>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</si>
  <si>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</si>
  <si>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</si>
  <si>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</si>
  <si>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</si>
  <si>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</si>
  <si>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</si>
  <si>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</si>
  <si>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</si>
  <si>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</si>
  <si>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</si>
  <si>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</si>
  <si>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</si>
  <si>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</si>
  <si>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</si>
  <si>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</si>
  <si>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</si>
  <si>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</si>
  <si>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</si>
  <si>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</si>
  <si>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</si>
  <si>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</si>
  <si>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</si>
  <si>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</si>
  <si>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</si>
  <si>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</si>
  <si>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</si>
  <si>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</si>
  <si>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</si>
  <si>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</si>
  <si>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</si>
  <si>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</si>
  <si>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</si>
  <si>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</si>
  <si>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</si>
  <si>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</si>
  <si>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</si>
  <si>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</si>
  <si>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</si>
  <si>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</si>
  <si>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</si>
  <si>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</si>
  <si>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</si>
  <si>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</si>
  <si>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</si>
  <si>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</si>
  <si>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</si>
  <si>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</si>
  <si>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</si>
  <si>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</si>
  <si>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</si>
  <si>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</si>
  <si>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</si>
  <si>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</si>
  <si>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</si>
  <si>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</si>
  <si>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</si>
  <si>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</si>
  <si>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</si>
  <si>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</si>
  <si>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</si>
  <si>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</si>
  <si>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</si>
  <si>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</si>
  <si>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</si>
  <si>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</si>
  <si>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</si>
  <si>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</si>
  <si>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</si>
  <si>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</si>
  <si>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</si>
  <si>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</si>
  <si>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</si>
  <si>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</si>
  <si>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</si>
  <si>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</si>
  <si>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</si>
  <si>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</si>
  <si>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</si>
  <si>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</si>
  <si>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</si>
  <si>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</si>
  <si>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</si>
  <si>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</si>
  <si>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</si>
  <si>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</si>
  <si>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</si>
  <si>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</si>
  <si>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</si>
  <si>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</si>
  <si>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</si>
  <si>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</si>
  <si>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</si>
  <si>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</si>
  <si>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</si>
  <si>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</si>
  <si>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</si>
  <si>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</si>
  <si>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</si>
  <si>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</si>
  <si>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</si>
  <si>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</si>
  <si>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</si>
  <si>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</si>
  <si>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</si>
  <si>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</si>
  <si>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</si>
  <si>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</si>
  <si>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</si>
  <si>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</si>
  <si>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</si>
  <si>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</si>
  <si>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</si>
  <si>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</si>
  <si>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</si>
  <si>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</si>
  <si>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</si>
  <si>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</si>
  <si>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</si>
  <si>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</si>
  <si>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</si>
  <si>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</si>
  <si>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</si>
  <si>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</si>
  <si>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</si>
  <si>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</si>
  <si>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</si>
  <si>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</si>
  <si>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</si>
  <si>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</si>
  <si>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</si>
  <si>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</si>
  <si>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</si>
  <si>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</si>
  <si>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</si>
  <si>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</si>
  <si>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</si>
  <si>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</si>
  <si>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</si>
  <si>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</si>
  <si>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</si>
  <si>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</si>
  <si>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</si>
  <si>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</si>
  <si>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</si>
  <si>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</si>
  <si>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</si>
  <si>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</si>
  <si>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</si>
  <si>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</si>
  <si>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</si>
  <si>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</si>
  <si>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</si>
  <si>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</si>
  <si>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</si>
  <si>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</si>
  <si>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</si>
  <si>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</si>
  <si>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</si>
  <si>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</si>
  <si>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</si>
  <si>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</si>
  <si>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</si>
  <si>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</si>
  <si>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</si>
  <si>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</si>
  <si>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</si>
  <si>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</si>
  <si>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</si>
  <si>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</si>
  <si>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</si>
  <si>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</si>
  <si>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</si>
  <si>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</si>
  <si>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</si>
  <si>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</si>
  <si>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</si>
  <si>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</si>
  <si>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</si>
  <si>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</si>
  <si>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</si>
  <si>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</si>
  <si>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</si>
  <si>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</si>
  <si>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</si>
  <si>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</si>
  <si>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</si>
  <si>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</si>
  <si>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</si>
  <si>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</si>
  <si>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</si>
  <si>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</si>
  <si>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</si>
  <si>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</si>
  <si>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</si>
  <si>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</si>
  <si>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</si>
  <si>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</si>
  <si>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</si>
  <si>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</si>
  <si>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</si>
  <si>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</si>
  <si>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</si>
  <si>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</si>
  <si>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</si>
  <si>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</si>
  <si>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</si>
  <si>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</si>
  <si>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</si>
  <si>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</si>
  <si>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</si>
  <si>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</si>
  <si>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</si>
  <si>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</si>
  <si>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</si>
  <si>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</si>
  <si>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</si>
  <si>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</si>
  <si>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</si>
  <si>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</si>
  <si>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</si>
  <si>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</si>
  <si>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</si>
  <si>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</si>
  <si>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</si>
  <si>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</si>
  <si>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</si>
  <si>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</si>
  <si>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</si>
  <si>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</si>
  <si>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</si>
  <si>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</si>
  <si>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</si>
  <si>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</si>
  <si>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</si>
  <si>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</si>
  <si>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</si>
  <si>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</si>
  <si>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</si>
  <si>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</si>
  <si>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</si>
  <si>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</si>
  <si>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</si>
  <si>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</si>
  <si>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</si>
  <si>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</si>
  <si>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</si>
  <si>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</si>
  <si>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</si>
  <si>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</si>
  <si>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</si>
  <si>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</si>
  <si>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</si>
  <si>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</si>
  <si>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</si>
  <si>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</si>
  <si>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</si>
  <si>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</si>
  <si>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</si>
  <si>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</si>
  <si>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</si>
  <si>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</si>
  <si>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</si>
  <si>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</si>
  <si>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</si>
  <si>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</si>
  <si>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</si>
  <si>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</si>
  <si>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</si>
  <si>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</si>
  <si>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</si>
  <si>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</si>
  <si>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</si>
  <si>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</si>
  <si>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</si>
  <si>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</si>
  <si>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</si>
  <si>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</si>
  <si>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</si>
  <si>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</si>
  <si>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</si>
  <si>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</si>
  <si>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</si>
  <si>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</si>
  <si>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</si>
  <si>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</si>
  <si>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</si>
  <si>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</si>
  <si>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</si>
  <si>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</si>
  <si>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</si>
  <si>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</si>
  <si>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</si>
  <si>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</si>
  <si>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</si>
  <si>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</si>
  <si>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</si>
  <si>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</si>
  <si>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</si>
  <si>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</si>
  <si>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</si>
  <si>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</si>
  <si>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</si>
  <si>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</si>
  <si>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</si>
  <si>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</si>
  <si>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</si>
  <si>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</si>
  <si>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</si>
  <si>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</si>
  <si>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</si>
  <si>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</si>
  <si>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</si>
  <si>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</si>
  <si>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</si>
  <si>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</si>
  <si>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</si>
  <si>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</si>
  <si>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</si>
  <si>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</si>
  <si>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</si>
  <si>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</si>
  <si>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</si>
  <si>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</si>
  <si>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</si>
  <si>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</si>
  <si>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</si>
  <si>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</si>
  <si>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</si>
  <si>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</si>
  <si>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</si>
  <si>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</si>
  <si>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</si>
  <si>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</si>
  <si>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</si>
  <si>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</si>
  <si>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</si>
  <si>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</si>
  <si>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</si>
  <si>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</si>
  <si>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</si>
  <si>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</si>
  <si>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</si>
  <si>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</si>
  <si>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</si>
  <si>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</si>
  <si>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</si>
  <si>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</si>
  <si>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</si>
  <si>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</si>
  <si>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</si>
  <si>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</si>
  <si>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</si>
  <si>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</si>
  <si>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</si>
  <si>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</si>
  <si>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</si>
  <si>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</si>
  <si>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</si>
  <si>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</si>
  <si>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</si>
  <si>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</si>
  <si>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</si>
  <si>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</si>
  <si>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</si>
  <si>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</si>
  <si>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</si>
  <si>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</si>
  <si>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</si>
  <si>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</si>
  <si>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</si>
  <si>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</si>
  <si>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</si>
  <si>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</si>
  <si>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</si>
  <si>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</si>
  <si>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</si>
  <si>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</si>
  <si>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</si>
  <si>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</si>
  <si>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</si>
  <si>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</si>
  <si>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</si>
  <si>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</si>
  <si>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</si>
  <si>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</si>
  <si>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</si>
  <si>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</si>
  <si>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</si>
  <si>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</si>
  <si>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</si>
  <si>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</si>
  <si>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</si>
  <si>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</si>
  <si>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</si>
  <si>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</si>
  <si>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</si>
  <si>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</si>
  <si>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</si>
  <si>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</si>
  <si>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</si>
  <si>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</si>
  <si>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</si>
  <si>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</si>
  <si>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</si>
  <si>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</si>
  <si>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</si>
  <si>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</si>
  <si>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</si>
  <si>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</si>
  <si>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</si>
  <si>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</si>
  <si>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</si>
  <si>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</si>
  <si>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</si>
  <si>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</si>
  <si>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</si>
  <si>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</si>
  <si>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</si>
  <si>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</si>
  <si>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</si>
  <si>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</si>
  <si>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</si>
  <si>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</si>
  <si>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</si>
  <si>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</si>
  <si>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</si>
  <si>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</si>
  <si>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</si>
  <si>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</si>
  <si>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</si>
  <si>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</si>
  <si>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</si>
  <si>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</si>
  <si>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</si>
  <si>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</si>
  <si>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</si>
  <si>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</si>
  <si>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</si>
  <si>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</si>
  <si>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</si>
  <si>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</si>
  <si>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</si>
  <si>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</si>
  <si>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</si>
  <si>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</si>
  <si>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</si>
  <si>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</si>
  <si>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</si>
  <si>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</si>
  <si>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</si>
  <si>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</si>
  <si>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</si>
  <si>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</si>
  <si>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</si>
  <si>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</si>
  <si>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</si>
  <si>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</si>
  <si>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</si>
  <si>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</si>
  <si>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</si>
  <si>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</si>
  <si>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</si>
  <si>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</si>
  <si>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</si>
  <si>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</si>
  <si>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</si>
  <si>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</si>
  <si>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</si>
  <si>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</si>
  <si>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</si>
  <si>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</si>
  <si>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</si>
  <si>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</si>
  <si>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</si>
  <si>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</si>
  <si>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</si>
  <si>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</si>
  <si>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</si>
  <si>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</si>
  <si>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</si>
  <si>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</si>
  <si>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</si>
  <si>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</si>
  <si>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</si>
  <si>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</si>
  <si>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</si>
  <si>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</si>
  <si>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</si>
  <si>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</si>
  <si>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</si>
  <si>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</si>
  <si>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</si>
  <si>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</si>
  <si>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</si>
  <si>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</si>
  <si>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</si>
  <si>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</si>
  <si>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</si>
  <si>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</si>
  <si>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</si>
  <si>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</si>
  <si>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</si>
  <si>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</si>
  <si>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</si>
  <si>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</si>
  <si>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</si>
  <si>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</si>
  <si>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</si>
  <si>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</si>
  <si>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</si>
  <si>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</si>
  <si>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</si>
  <si>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</si>
  <si>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</si>
  <si>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</si>
  <si>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</si>
  <si>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</si>
  <si>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</si>
  <si>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</si>
  <si>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</si>
  <si>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</si>
  <si>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</si>
  <si>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</si>
  <si>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</si>
  <si>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</si>
  <si>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</si>
  <si>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</si>
  <si>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</si>
  <si>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</si>
  <si>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</si>
  <si>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</si>
  <si>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</si>
  <si>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</si>
  <si>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</si>
  <si>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</si>
  <si>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</si>
  <si>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</si>
  <si>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</si>
  <si>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</si>
  <si>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</si>
  <si>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</si>
  <si>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</si>
  <si>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</si>
  <si>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</si>
  <si>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</si>
  <si>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</si>
  <si>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</si>
  <si>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</si>
  <si>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</si>
  <si>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</si>
  <si>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</si>
  <si>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</si>
  <si>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</si>
  <si>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</si>
  <si>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</si>
  <si>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</si>
  <si>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</si>
  <si>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</si>
  <si>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</si>
  <si>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</si>
  <si>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</si>
  <si>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</si>
  <si>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</si>
  <si>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</si>
  <si>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</si>
  <si>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</si>
  <si>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</si>
  <si>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</si>
  <si>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</si>
  <si>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</si>
  <si>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</si>
  <si>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</si>
  <si>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</si>
  <si>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</si>
  <si>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</si>
  <si>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</si>
  <si>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</si>
  <si>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</si>
  <si>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</si>
  <si>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</si>
  <si>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</si>
  <si>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</si>
  <si>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</si>
  <si>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</si>
  <si>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</si>
  <si>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</si>
  <si>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</si>
  <si>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</si>
  <si>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</si>
  <si>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</si>
  <si>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</si>
  <si>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</si>
  <si>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</si>
  <si>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</si>
  <si>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</si>
  <si>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</si>
  <si>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</si>
  <si>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</si>
  <si>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</si>
  <si>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</si>
  <si>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</si>
  <si>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</si>
  <si>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</si>
  <si>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</si>
  <si>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</si>
  <si>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</si>
  <si>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</si>
  <si>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</si>
  <si>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</si>
  <si>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</si>
  <si>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</si>
  <si>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</si>
  <si>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</si>
  <si>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</si>
  <si>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</si>
  <si>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</si>
  <si>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</si>
  <si>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</si>
  <si>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</si>
  <si>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</si>
  <si>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</si>
  <si>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</si>
  <si>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</si>
  <si>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</si>
  <si>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</si>
  <si>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</si>
  <si>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</si>
  <si>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</si>
  <si>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</si>
  <si>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</si>
  <si>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</si>
  <si>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</si>
  <si>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</si>
  <si>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</si>
  <si>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</si>
  <si>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</si>
  <si>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</si>
  <si>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</si>
  <si>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</si>
  <si>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</si>
  <si>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</si>
  <si>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</si>
  <si>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</si>
  <si>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</si>
  <si>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</si>
  <si>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</si>
  <si>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</si>
  <si>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</si>
  <si>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</si>
  <si>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</si>
  <si>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</si>
  <si>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</si>
  <si>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</si>
  <si>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</si>
  <si>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</si>
  <si>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</si>
  <si>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</si>
  <si>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</si>
  <si>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</si>
  <si>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</si>
  <si>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</si>
  <si>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</si>
  <si>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</si>
  <si>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</si>
  <si>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</si>
  <si>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</si>
  <si>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</si>
  <si>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</si>
  <si>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</si>
  <si>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</si>
  <si>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</si>
  <si>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</si>
  <si>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</si>
  <si>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</si>
  <si>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</si>
  <si>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</si>
  <si>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</si>
  <si>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</si>
  <si>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</si>
  <si>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</si>
  <si>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</si>
  <si>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</si>
  <si>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</si>
  <si>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</si>
  <si>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</si>
  <si>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</si>
  <si>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</si>
  <si>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</si>
  <si>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</si>
  <si>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</si>
  <si>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</si>
  <si>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</si>
  <si>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</si>
  <si>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</si>
  <si>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</si>
  <si>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</si>
  <si>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</si>
  <si>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</si>
  <si>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</si>
  <si>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</si>
  <si>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</si>
  <si>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</si>
  <si>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</si>
  <si>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</si>
  <si>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</si>
  <si>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</si>
  <si>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</si>
  <si>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</si>
  <si>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</si>
  <si>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</si>
  <si>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</si>
  <si>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</si>
  <si>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</si>
  <si>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</si>
  <si>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</si>
  <si>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</si>
  <si>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</si>
  <si>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</si>
  <si>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</si>
  <si>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</si>
  <si>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</si>
  <si>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</si>
  <si>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</si>
  <si>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</si>
  <si>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</si>
  <si>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</si>
  <si>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</si>
  <si>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</si>
  <si>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</si>
  <si>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</si>
  <si>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</si>
  <si>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</si>
  <si>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</si>
  <si>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</si>
  <si>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</si>
  <si>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</si>
  <si>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</si>
  <si>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</si>
  <si>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</si>
  <si>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</si>
  <si>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</si>
  <si>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</si>
  <si>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</si>
  <si>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</si>
  <si>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</si>
  <si>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</si>
  <si>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</si>
  <si>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</si>
  <si>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</si>
  <si>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</si>
  <si>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</si>
  <si>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</si>
  <si>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</si>
  <si>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</si>
  <si>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</si>
  <si>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</si>
  <si>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</si>
  <si>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</si>
  <si>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</si>
  <si>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</si>
  <si>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</si>
  <si>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</si>
  <si>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</si>
  <si>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</si>
  <si>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</si>
  <si>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</si>
  <si>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</si>
  <si>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</si>
  <si>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</si>
  <si>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</si>
  <si>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</si>
  <si>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</si>
  <si>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</si>
  <si>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</si>
  <si>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</si>
  <si>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</si>
  <si>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</si>
  <si>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</si>
  <si>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</si>
  <si>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</si>
  <si>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</si>
  <si>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</si>
  <si>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</si>
  <si>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</si>
  <si>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</si>
  <si>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</si>
  <si>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</si>
  <si>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</si>
  <si>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</si>
  <si>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</si>
  <si>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</si>
  <si>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</si>
  <si>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</si>
  <si>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</si>
  <si>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</si>
  <si>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</si>
  <si>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</si>
  <si>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</si>
  <si>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</si>
  <si>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</si>
  <si>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</si>
  <si>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</si>
  <si>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</si>
  <si>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</si>
  <si>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</si>
  <si>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</si>
  <si>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</si>
  <si>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</si>
  <si>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</si>
  <si>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</si>
  <si>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</si>
  <si>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</si>
  <si>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</si>
  <si>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</si>
  <si>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</si>
  <si>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</si>
  <si>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</si>
  <si>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</si>
  <si>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</si>
  <si>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</si>
  <si>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</si>
  <si>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</si>
  <si>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</si>
  <si>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</si>
  <si>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</si>
  <si>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</si>
  <si>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</si>
  <si>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</si>
  <si>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</si>
  <si>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</si>
  <si>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</si>
  <si>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</si>
  <si>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</si>
  <si>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</si>
  <si>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</si>
  <si>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</si>
  <si>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</si>
  <si>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</si>
  <si>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</si>
  <si>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</si>
  <si>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</si>
  <si>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</si>
  <si>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</si>
  <si>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</si>
  <si>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</si>
  <si>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</si>
  <si>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</si>
  <si>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</si>
  <si>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</si>
  <si>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</si>
  <si>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</si>
  <si>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</si>
  <si>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</si>
  <si>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</si>
  <si>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</si>
  <si>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</si>
  <si>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</si>
  <si>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</si>
  <si>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</si>
  <si>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</si>
  <si>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</si>
  <si>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</si>
  <si>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</si>
  <si>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</si>
  <si>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</si>
  <si>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</si>
  <si>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</si>
  <si>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</si>
  <si>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</si>
  <si>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</si>
  <si>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</si>
  <si>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</si>
  <si>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</si>
  <si>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</si>
  <si>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</si>
  <si>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</si>
  <si>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</si>
  <si>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</si>
  <si>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</si>
  <si>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</si>
  <si>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</si>
  <si>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</si>
  <si>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</si>
  <si>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</si>
  <si>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</si>
  <si>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</si>
  <si>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</si>
  <si>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</si>
  <si>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</si>
  <si>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</si>
  <si>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</si>
  <si>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</si>
  <si>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</si>
  <si>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</si>
  <si>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</si>
  <si>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</si>
  <si>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</si>
  <si>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</si>
  <si>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</si>
  <si>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</si>
  <si>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</si>
  <si>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</si>
  <si>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</si>
  <si>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</si>
  <si>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</si>
  <si>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</si>
  <si>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</si>
  <si>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</si>
  <si>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</si>
  <si>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</si>
  <si>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</si>
  <si>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</si>
  <si>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</si>
  <si>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</si>
  <si>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</si>
  <si>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</si>
  <si>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</si>
  <si>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</si>
  <si>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</si>
  <si>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</si>
  <si>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</si>
  <si>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</si>
  <si>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</si>
  <si>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</si>
  <si>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</si>
  <si>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</si>
  <si>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</si>
  <si>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</si>
  <si>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</si>
  <si>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</si>
  <si>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</si>
  <si>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</si>
  <si>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</si>
  <si>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</si>
  <si>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</si>
  <si>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</si>
  <si>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</si>
  <si>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</si>
  <si>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</si>
  <si>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</si>
  <si>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</si>
  <si>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</si>
  <si>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</si>
  <si>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</si>
  <si>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</si>
  <si>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</si>
  <si>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</si>
  <si>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</si>
  <si>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</si>
  <si>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</si>
  <si>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</si>
  <si>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</si>
  <si>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</si>
  <si>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</si>
  <si>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</si>
  <si>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</si>
  <si>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</si>
  <si>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</si>
  <si>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</si>
  <si>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</si>
  <si>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</si>
  <si>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</si>
  <si>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</si>
  <si>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</si>
  <si>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</si>
  <si>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</si>
  <si>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</si>
  <si>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</si>
  <si>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</si>
  <si>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</si>
  <si>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</si>
  <si>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</si>
  <si>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</si>
  <si>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</si>
  <si>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</si>
  <si>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</si>
  <si>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</si>
  <si>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</si>
  <si>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</si>
  <si>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</si>
  <si>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</si>
  <si>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</si>
  <si>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</si>
  <si>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</si>
  <si>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</si>
  <si>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</si>
  <si>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</si>
  <si>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</si>
  <si>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</si>
  <si>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</si>
  <si>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</si>
  <si>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</si>
  <si>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</si>
  <si>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</si>
  <si>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</si>
  <si>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</si>
  <si>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</si>
  <si>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</si>
  <si>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</si>
  <si>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</si>
  <si>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</si>
  <si>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</si>
  <si>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</si>
  <si>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</si>
  <si>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</si>
  <si>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</si>
  <si>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</si>
  <si>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</si>
  <si>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</si>
  <si>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</si>
  <si>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</si>
  <si>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</si>
  <si>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</si>
  <si>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</si>
  <si>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</si>
  <si>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</si>
  <si>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</si>
  <si>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</si>
  <si>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</si>
  <si>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</si>
  <si>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</si>
  <si>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</si>
  <si>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</si>
  <si>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</si>
  <si>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</si>
  <si>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</si>
  <si>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</si>
  <si>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</si>
  <si>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</si>
  <si>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</si>
  <si>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</si>
  <si>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</si>
  <si>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</si>
  <si>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</si>
  <si>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</si>
  <si>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</si>
  <si>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</si>
  <si>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</si>
  <si>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</si>
  <si>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</si>
  <si>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</si>
  <si>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</si>
  <si>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</si>
  <si>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</si>
  <si>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</si>
  <si>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</si>
  <si>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</si>
  <si>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</si>
  <si>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</si>
  <si>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</si>
  <si>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</si>
  <si>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</si>
  <si>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</si>
  <si>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</si>
  <si>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</si>
  <si>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</si>
  <si>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</si>
  <si>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</si>
  <si>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</si>
  <si>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</si>
  <si>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</si>
  <si>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</si>
  <si>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</si>
  <si>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</si>
  <si>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</si>
  <si>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</si>
  <si>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</si>
  <si>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</si>
  <si>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</si>
  <si>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</si>
  <si>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</si>
  <si>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</si>
  <si>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</si>
  <si>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</si>
  <si>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</si>
  <si>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</si>
  <si>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</si>
  <si>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</si>
  <si>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</si>
  <si>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</si>
  <si>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</si>
  <si>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</si>
  <si>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</si>
  <si>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</si>
  <si>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</si>
  <si>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</si>
  <si>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</si>
  <si>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</si>
  <si>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</si>
  <si>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</si>
  <si>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</si>
  <si>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</si>
  <si>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</si>
  <si>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</si>
  <si>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</si>
  <si>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</si>
  <si>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</si>
  <si>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</si>
  <si>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</si>
  <si>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</si>
  <si>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</si>
  <si>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</si>
  <si>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</si>
  <si>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</si>
  <si>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</si>
  <si>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</si>
  <si>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</si>
  <si>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</si>
  <si>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</si>
  <si>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</si>
  <si>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</si>
  <si>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</si>
  <si>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</si>
  <si>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</si>
  <si>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</si>
  <si>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</si>
  <si>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</si>
  <si>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</si>
  <si>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</si>
  <si>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</si>
  <si>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</si>
  <si>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</si>
  <si>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</si>
  <si>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</si>
  <si>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</si>
  <si>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</si>
  <si>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</si>
  <si>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</si>
  <si>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</si>
  <si>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</si>
  <si>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</si>
  <si>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</si>
  <si>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</si>
  <si>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</si>
  <si>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</si>
  <si>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</si>
  <si>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</si>
  <si>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</si>
  <si>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</si>
  <si>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</si>
  <si>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</si>
  <si>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</si>
  <si>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</si>
  <si>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</si>
  <si>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</si>
  <si>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</si>
  <si>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</si>
  <si>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</si>
  <si>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</si>
  <si>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</si>
  <si>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</si>
  <si>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</si>
  <si>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</si>
  <si>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</si>
  <si>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</si>
  <si>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</si>
  <si>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</si>
  <si>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</si>
  <si>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</si>
  <si>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</si>
  <si>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</si>
  <si>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</si>
  <si>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</si>
  <si>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</si>
  <si>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</si>
  <si>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</si>
  <si>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</si>
  <si>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</si>
  <si>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</si>
  <si>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</si>
  <si>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</si>
  <si>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</si>
  <si>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</si>
  <si>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</si>
  <si>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</si>
  <si>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</si>
  <si>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</si>
  <si>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</si>
  <si>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</si>
  <si>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</si>
  <si>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</si>
  <si>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</si>
  <si>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</si>
  <si>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</si>
  <si>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</si>
  <si>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</si>
  <si>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</si>
  <si>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</si>
  <si>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</si>
  <si>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</si>
  <si>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</si>
  <si>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</si>
  <si>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</si>
  <si>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</si>
  <si>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</si>
  <si>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</si>
  <si>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</si>
  <si>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</si>
  <si>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</si>
  <si>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</si>
  <si>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</si>
  <si>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</si>
  <si>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</si>
  <si>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</si>
  <si>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</si>
  <si>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</si>
  <si>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</si>
  <si>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</si>
  <si>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</si>
  <si>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</si>
  <si>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</si>
  <si>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</si>
  <si>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</si>
  <si>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</si>
  <si>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</si>
  <si>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</si>
  <si>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</si>
  <si>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</si>
  <si>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</si>
  <si>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</si>
  <si>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</si>
  <si>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</si>
  <si>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</si>
  <si>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</si>
  <si>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</si>
  <si>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</si>
  <si>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</si>
  <si>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</si>
  <si>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</si>
  <si>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</si>
  <si>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</si>
  <si>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</si>
  <si>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</si>
  <si>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</si>
  <si>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</si>
  <si>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</si>
  <si>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</si>
  <si>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</si>
  <si>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</si>
  <si>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</si>
  <si>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</si>
  <si>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</si>
  <si>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</si>
  <si>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</si>
  <si>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</si>
  <si>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</si>
  <si>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</si>
  <si>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</si>
  <si>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</si>
  <si>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</si>
  <si>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</si>
  <si>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</si>
  <si>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</si>
  <si>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</si>
  <si>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</si>
  <si>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</si>
  <si>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</si>
  <si>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</si>
  <si>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</si>
  <si>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</si>
  <si>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</si>
  <si>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</si>
  <si>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</si>
  <si>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</si>
  <si>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</si>
  <si>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</si>
  <si>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</si>
  <si>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</si>
  <si>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</si>
  <si>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</si>
  <si>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</si>
  <si>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</si>
  <si>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</si>
  <si>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</si>
  <si>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</si>
  <si>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</si>
  <si>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</si>
  <si>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</si>
  <si>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</si>
  <si>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</si>
  <si>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</si>
  <si>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</si>
  <si>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</si>
  <si>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</si>
  <si>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</si>
  <si>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</si>
  <si>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</si>
  <si>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</si>
  <si>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</si>
  <si>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</si>
  <si>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</si>
  <si>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</si>
  <si>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</si>
  <si>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</si>
  <si>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</si>
  <si>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</si>
  <si>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</si>
  <si>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</si>
  <si>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</si>
  <si>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</si>
  <si>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</si>
  <si>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</si>
  <si>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</si>
  <si>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</si>
  <si>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</si>
  <si>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</si>
  <si>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</si>
  <si>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</si>
  <si>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</si>
  <si>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</si>
  <si>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</si>
  <si>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</si>
  <si>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</si>
  <si>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</si>
  <si>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</si>
  <si>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</si>
  <si>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</si>
  <si>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</si>
  <si>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</si>
  <si>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</si>
  <si>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</si>
  <si>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</si>
  <si>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</si>
  <si>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</si>
  <si>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</si>
  <si>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</si>
  <si>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</si>
  <si>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</si>
  <si>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</si>
  <si>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</si>
  <si>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</si>
  <si>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</si>
  <si>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</si>
  <si>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</si>
  <si>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</si>
  <si>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</si>
  <si>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</si>
  <si>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</si>
  <si>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</si>
  <si>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</si>
  <si>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</si>
  <si>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</si>
  <si>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</si>
  <si>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</si>
  <si>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</si>
  <si>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</si>
  <si>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</si>
  <si>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</si>
  <si>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</si>
  <si>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</si>
  <si>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</si>
  <si>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</si>
  <si>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</si>
  <si>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</si>
  <si>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</si>
  <si>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</si>
  <si>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</si>
  <si>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</si>
  <si>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</si>
  <si>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</si>
  <si>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</si>
  <si>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</si>
  <si>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</si>
  <si>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</si>
  <si>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</si>
  <si>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</si>
  <si>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</si>
  <si>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</si>
  <si>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</si>
  <si>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</si>
  <si>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</si>
  <si>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</si>
  <si>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</si>
  <si>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</si>
  <si>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</si>
  <si>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</si>
  <si>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</si>
  <si>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</si>
  <si>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</si>
  <si>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</si>
  <si>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</si>
  <si>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</si>
  <si>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</si>
  <si>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</si>
  <si>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</si>
  <si>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</si>
  <si>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</si>
  <si>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</si>
  <si>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</si>
  <si>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</si>
  <si>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</si>
  <si>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</si>
  <si>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</si>
  <si>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</si>
  <si>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</si>
  <si>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</si>
  <si>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</si>
  <si>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</si>
  <si>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</si>
  <si>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</si>
  <si>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</si>
  <si>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</si>
  <si>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</si>
  <si>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</si>
  <si>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</si>
  <si>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</si>
  <si>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</si>
  <si>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</si>
  <si>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</si>
  <si>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</si>
  <si>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</si>
  <si>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</si>
  <si>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</si>
  <si>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</si>
  <si>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</si>
  <si>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</si>
  <si>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</si>
  <si>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</si>
  <si>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</si>
  <si>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</si>
  <si>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</si>
  <si>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</si>
  <si>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</si>
  <si>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</si>
  <si>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</si>
  <si>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</si>
  <si>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</si>
  <si>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</si>
  <si>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</si>
  <si>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</si>
  <si>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</si>
  <si>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</si>
  <si>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</si>
  <si>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</si>
  <si>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</si>
  <si>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</si>
  <si>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</si>
  <si>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</si>
  <si>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</si>
  <si>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</si>
  <si>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</si>
  <si>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</si>
  <si>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</si>
  <si>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</si>
  <si>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</si>
  <si>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</si>
  <si>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</si>
  <si>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</si>
  <si>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</si>
  <si>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</si>
  <si>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</si>
  <si>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</si>
  <si>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</si>
  <si>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</si>
  <si>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</si>
  <si>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</si>
  <si>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</si>
  <si>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</si>
  <si>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</si>
  <si>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</si>
  <si>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</si>
  <si>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</si>
  <si>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</si>
  <si>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</si>
  <si>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</si>
  <si>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</si>
  <si>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</si>
  <si>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</si>
  <si>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</si>
  <si>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</si>
  <si>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</si>
  <si>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</si>
  <si>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</si>
  <si>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</si>
  <si>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</si>
  <si>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</si>
  <si>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</si>
  <si>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</si>
  <si>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</si>
  <si>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</si>
  <si>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</si>
  <si>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</si>
  <si>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</si>
  <si>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</si>
  <si>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</si>
  <si>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</si>
  <si>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</si>
  <si>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</si>
  <si>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</si>
  <si>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</si>
  <si>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</si>
  <si>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</si>
  <si>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</si>
  <si>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</si>
  <si>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</si>
  <si>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</si>
  <si>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</si>
  <si>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</si>
  <si>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</si>
  <si>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</si>
  <si>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</si>
  <si>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</si>
  <si>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</si>
  <si>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</si>
  <si>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</si>
  <si>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</si>
  <si>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</si>
  <si>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</si>
  <si>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</si>
  <si>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</si>
  <si>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</si>
  <si>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</si>
  <si>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</si>
  <si>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</si>
  <si>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</si>
  <si>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</si>
  <si>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</si>
  <si>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</si>
  <si>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</si>
  <si>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</si>
  <si>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</si>
  <si>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</si>
  <si>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</si>
  <si>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</si>
  <si>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</si>
  <si>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</si>
  <si>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</si>
  <si>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</si>
  <si>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</si>
  <si>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</si>
  <si>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</si>
  <si>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</si>
  <si>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</si>
  <si>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</si>
  <si>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</si>
  <si>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</si>
  <si>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</si>
  <si>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</si>
  <si>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</si>
  <si>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</si>
  <si>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</si>
  <si>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</si>
  <si>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</si>
  <si>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</si>
  <si>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</si>
  <si>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</si>
  <si>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</si>
  <si>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</si>
  <si>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</si>
  <si>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</si>
  <si>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</si>
  <si>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</si>
  <si>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</si>
  <si>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</si>
  <si>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</si>
  <si>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</si>
  <si>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</si>
  <si>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</si>
  <si>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</si>
  <si>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</si>
  <si>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</si>
  <si>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</si>
  <si>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</si>
  <si>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</si>
  <si>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</si>
  <si>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</si>
  <si>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</si>
  <si>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</si>
  <si>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</si>
  <si>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</si>
  <si>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</si>
  <si>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</si>
  <si>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</si>
  <si>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</si>
  <si>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</si>
  <si>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</si>
  <si>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</si>
  <si>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</si>
  <si>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</si>
  <si>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</si>
  <si>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</si>
  <si>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</si>
  <si>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</si>
  <si>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</si>
  <si>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</si>
  <si>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</si>
  <si>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</si>
  <si>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</si>
  <si>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</si>
  <si>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</si>
  <si>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</si>
  <si>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</si>
  <si>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</si>
  <si>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</si>
  <si>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</si>
  <si>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</si>
  <si>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</si>
  <si>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</si>
  <si>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</si>
  <si>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</si>
  <si>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</si>
  <si>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</si>
  <si>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</si>
  <si>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</si>
  <si>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</si>
  <si>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</si>
  <si>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</si>
  <si>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</si>
  <si>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</si>
  <si>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</si>
  <si>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</si>
  <si>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</si>
  <si>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</si>
  <si>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</si>
  <si>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</si>
  <si>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</si>
  <si>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</si>
  <si>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</si>
  <si>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</si>
  <si>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</si>
  <si>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</si>
  <si>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</si>
  <si>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</si>
  <si>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</si>
  <si>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</si>
  <si>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</si>
  <si>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</si>
  <si>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</si>
  <si>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</si>
  <si>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</si>
  <si>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</si>
  <si>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</si>
  <si>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</si>
  <si>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</si>
  <si>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</si>
  <si>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</si>
  <si>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</si>
  <si>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</si>
  <si>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</si>
  <si>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</si>
  <si>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</si>
  <si>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</si>
  <si>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</si>
  <si>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</si>
  <si>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</si>
  <si>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</si>
  <si>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</si>
  <si>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</si>
  <si>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</si>
  <si>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</si>
  <si>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</si>
  <si>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</si>
  <si>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</si>
  <si>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</si>
  <si>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</si>
  <si>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</si>
  <si>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</si>
  <si>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</si>
  <si>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</si>
  <si>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</si>
  <si>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</si>
  <si>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</si>
  <si>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</si>
  <si>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</si>
  <si>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</si>
  <si>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</si>
  <si>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</si>
  <si>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</si>
  <si>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</si>
  <si>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</si>
  <si>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</si>
  <si>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</si>
  <si>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</si>
  <si>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</si>
  <si>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</si>
  <si>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</si>
  <si>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</si>
  <si>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</si>
  <si>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</si>
  <si>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</si>
  <si>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</si>
  <si>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</si>
  <si>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</si>
  <si>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</si>
  <si>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</si>
  <si>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</si>
  <si>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</si>
  <si>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</si>
  <si>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</si>
  <si>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</si>
  <si>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</si>
  <si>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</si>
  <si>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</si>
  <si>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</si>
  <si>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</si>
  <si>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</si>
  <si>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</si>
  <si>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</si>
  <si>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</si>
  <si>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</si>
  <si>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</si>
  <si>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</si>
  <si>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</si>
  <si>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</si>
  <si>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</si>
  <si>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</si>
  <si>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</si>
  <si>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</si>
  <si>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</si>
  <si>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</si>
  <si>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</si>
  <si>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</si>
  <si>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</si>
  <si>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</si>
  <si>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</si>
  <si>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</si>
  <si>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</si>
  <si>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</si>
  <si>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</si>
  <si>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</si>
  <si>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</si>
  <si>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</si>
  <si>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</si>
  <si>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</si>
  <si>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</si>
  <si>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</si>
  <si>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</si>
  <si>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</si>
  <si>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</si>
  <si>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</si>
  <si>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</si>
  <si>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</si>
  <si>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</si>
  <si>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</si>
  <si>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</si>
  <si>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</si>
  <si>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</si>
  <si>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</si>
  <si>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</si>
  <si>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</si>
  <si>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</si>
  <si>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</si>
  <si>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</si>
  <si>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</si>
  <si>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</si>
  <si>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</si>
  <si>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</si>
  <si>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</si>
  <si>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</si>
  <si>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</si>
  <si>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</si>
  <si>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</si>
  <si>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</si>
  <si>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</si>
  <si>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</si>
  <si>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</si>
  <si>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</si>
  <si>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</si>
  <si>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</si>
  <si>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</si>
  <si>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</si>
  <si>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</si>
  <si>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</si>
  <si>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</si>
  <si>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</si>
  <si>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</si>
  <si>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</si>
  <si>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</si>
  <si>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</si>
  <si>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</si>
  <si>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</si>
  <si>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</si>
  <si>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</si>
  <si>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</si>
  <si>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</si>
  <si>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</si>
  <si>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</si>
  <si>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</si>
  <si>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</si>
  <si>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</si>
  <si>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</si>
  <si>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</si>
  <si>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</si>
  <si>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</si>
  <si>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</si>
  <si>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</si>
  <si>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</si>
  <si>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</si>
  <si>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</si>
  <si>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</si>
  <si>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</si>
  <si>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</si>
  <si>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</si>
  <si>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</si>
  <si>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</si>
  <si>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</si>
  <si>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</si>
  <si>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</si>
  <si>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</si>
  <si>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</si>
  <si>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</si>
  <si>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</si>
  <si>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</si>
  <si>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</si>
  <si>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</si>
  <si>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</si>
  <si>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</si>
  <si>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</si>
  <si>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</si>
  <si>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</si>
  <si>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</si>
  <si>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</si>
  <si>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</si>
  <si>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</si>
  <si>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</si>
  <si>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</si>
  <si>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</si>
  <si>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</si>
  <si>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</si>
  <si>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</si>
  <si>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</si>
  <si>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</si>
  <si>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</si>
  <si>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</si>
  <si>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</si>
  <si>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</si>
  <si>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</si>
  <si>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</si>
  <si>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</si>
  <si>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</si>
  <si>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</si>
  <si>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</si>
  <si>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</si>
  <si>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</si>
  <si>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</si>
  <si>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</si>
  <si>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</si>
  <si>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</si>
  <si>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</si>
  <si>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</si>
  <si>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</si>
  <si>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</si>
  <si>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</si>
  <si>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</si>
  <si>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</si>
  <si>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</si>
  <si>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</si>
  <si>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</si>
  <si>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</si>
  <si>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</si>
  <si>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</si>
  <si>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</si>
  <si>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</si>
  <si>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</si>
  <si>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</si>
  <si>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</si>
  <si>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</si>
  <si>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</si>
  <si>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</si>
  <si>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</si>
  <si>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</si>
  <si>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</si>
  <si>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</si>
  <si>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</si>
  <si>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</si>
  <si>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</si>
  <si>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</si>
  <si>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</si>
  <si>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</si>
  <si>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</si>
  <si>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</si>
  <si>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</si>
  <si>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</si>
  <si>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</si>
  <si>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</si>
  <si>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</si>
  <si>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</si>
  <si>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</si>
  <si>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</si>
  <si>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</si>
  <si>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</si>
  <si>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</si>
  <si>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</si>
  <si>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</si>
  <si>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</si>
  <si>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</si>
  <si>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</si>
  <si>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</si>
  <si>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</si>
  <si>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</si>
  <si>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</si>
  <si>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</si>
  <si>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</si>
  <si>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</si>
  <si>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</si>
  <si>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</si>
  <si>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</si>
  <si>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</si>
  <si>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</si>
  <si>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</si>
  <si>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</si>
  <si>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</si>
  <si>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</si>
  <si>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</si>
  <si>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</si>
  <si>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</si>
  <si>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</si>
  <si>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</si>
  <si>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</si>
  <si>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</si>
  <si>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</si>
  <si>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</si>
  <si>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</si>
  <si>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</si>
  <si>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</si>
  <si>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</si>
  <si>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</si>
  <si>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</si>
  <si>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</si>
  <si>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</si>
  <si>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</si>
  <si>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</si>
  <si>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</si>
  <si>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</si>
  <si>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</si>
  <si>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</si>
  <si>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</si>
  <si>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</si>
  <si>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</si>
  <si>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</si>
  <si>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</si>
  <si>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</si>
  <si>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</si>
  <si>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</si>
  <si>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</si>
  <si>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</si>
  <si>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</si>
  <si>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</si>
  <si>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</si>
  <si>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</si>
  <si>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</si>
  <si>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</si>
  <si>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</si>
  <si>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</si>
  <si>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</si>
  <si>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</si>
  <si>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</si>
  <si>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</si>
  <si>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</si>
  <si>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</si>
  <si>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</si>
  <si>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</si>
  <si>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</si>
  <si>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</si>
  <si>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</si>
  <si>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</si>
  <si>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</si>
  <si>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</si>
  <si>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</si>
  <si>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</si>
  <si>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</si>
  <si>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</si>
  <si>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</si>
  <si>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</si>
  <si>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</si>
  <si>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</si>
  <si>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</si>
  <si>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</si>
  <si>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</si>
  <si>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</si>
  <si>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</si>
  <si>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</si>
  <si>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</si>
  <si>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</si>
  <si>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</si>
  <si>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</si>
  <si>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</si>
  <si>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</si>
  <si>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</si>
  <si>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</si>
  <si>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</si>
  <si>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</si>
  <si>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</si>
  <si>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</si>
  <si>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</si>
  <si>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</si>
  <si>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</si>
  <si>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</si>
  <si>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</si>
  <si>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</si>
  <si>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</si>
  <si>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</si>
  <si>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</si>
  <si>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</si>
  <si>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</si>
  <si>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</si>
  <si>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</si>
  <si>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</si>
  <si>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</si>
  <si>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</si>
  <si>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</si>
  <si>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</si>
  <si>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</si>
  <si>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</si>
  <si>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</si>
  <si>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</si>
  <si>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</si>
  <si>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</si>
  <si>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</si>
  <si>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</si>
  <si>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</si>
  <si>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</si>
  <si>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</si>
  <si>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</si>
  <si>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</si>
  <si>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</si>
  <si>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</si>
  <si>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</si>
  <si>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</si>
  <si>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</si>
  <si>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</si>
  <si>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</si>
  <si>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</si>
  <si>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</si>
  <si>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</si>
  <si>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</si>
  <si>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</si>
  <si>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</si>
  <si>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</si>
  <si>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</si>
  <si>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</si>
  <si>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</si>
  <si>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</si>
  <si>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</si>
  <si>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</si>
  <si>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</si>
  <si>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</si>
  <si>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</si>
  <si>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</si>
  <si>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</si>
  <si>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</si>
  <si>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</si>
  <si>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</si>
  <si>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</si>
  <si>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</si>
  <si>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</si>
  <si>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</si>
  <si>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</si>
  <si>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</si>
  <si>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</si>
  <si>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</si>
  <si>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</si>
  <si>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</si>
  <si>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</si>
  <si>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</si>
  <si>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</si>
  <si>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</si>
  <si>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</si>
  <si>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</si>
  <si>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</si>
  <si>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</si>
  <si>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</si>
  <si>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</si>
  <si>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</si>
  <si>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</si>
  <si>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</si>
  <si>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</si>
  <si>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</si>
  <si>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</si>
  <si>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</si>
  <si>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</si>
  <si>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</si>
  <si>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</si>
  <si>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</si>
  <si>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</si>
  <si>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</si>
  <si>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</si>
  <si>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</si>
  <si>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</si>
  <si>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</si>
  <si>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</si>
  <si>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</si>
  <si>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</si>
  <si>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</si>
  <si>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</si>
  <si>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</si>
  <si>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</si>
  <si>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</si>
  <si>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</si>
  <si>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</si>
  <si>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</si>
  <si>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</si>
  <si>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</si>
  <si>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</si>
  <si>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</si>
  <si>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</si>
  <si>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</si>
  <si>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</si>
  <si>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</si>
  <si>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</si>
  <si>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</si>
  <si>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</si>
  <si>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</si>
  <si>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</si>
  <si>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</si>
  <si>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</si>
  <si>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</si>
  <si>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</si>
  <si>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</si>
  <si>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</si>
  <si>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</si>
  <si>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</si>
  <si>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</si>
  <si>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</si>
  <si>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</si>
  <si>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</si>
  <si>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</si>
  <si>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</si>
  <si>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</si>
  <si>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</si>
  <si>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</si>
  <si>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</si>
  <si>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</si>
  <si>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</si>
  <si>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</si>
  <si>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</si>
  <si>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</si>
  <si>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</si>
  <si>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</si>
  <si>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</si>
  <si>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</si>
  <si>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</si>
  <si>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</si>
  <si>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</si>
  <si>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</si>
  <si>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</si>
  <si>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</si>
  <si>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</si>
  <si>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</si>
  <si>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</si>
  <si>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</si>
  <si>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</si>
  <si>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</si>
  <si>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</si>
  <si>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</si>
  <si>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</si>
  <si>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</si>
  <si>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</si>
  <si>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</si>
  <si>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</si>
  <si>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</si>
  <si>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</si>
  <si>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</si>
  <si>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</si>
  <si>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</si>
  <si>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</si>
  <si>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</si>
  <si>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</si>
  <si>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</si>
  <si>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</si>
  <si>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</si>
  <si>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</si>
  <si>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</si>
  <si>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</si>
  <si>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</si>
  <si>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</si>
  <si>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</si>
  <si>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</si>
  <si>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</si>
  <si>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</si>
  <si>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</si>
  <si>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</si>
  <si>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</si>
  <si>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</si>
  <si>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</si>
  <si>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</si>
  <si>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</si>
  <si>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</si>
  <si>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</si>
  <si>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</si>
  <si>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</si>
  <si>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</si>
  <si>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</si>
  <si>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</si>
  <si>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</si>
  <si>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</si>
  <si>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</si>
  <si>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</si>
  <si>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</si>
  <si>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</si>
  <si>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</si>
  <si>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</si>
  <si>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</si>
  <si>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</si>
  <si>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</si>
  <si>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</si>
  <si>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</si>
  <si>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</si>
  <si>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</si>
  <si>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</si>
  <si>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</si>
  <si>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</si>
  <si>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</si>
  <si>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</si>
  <si>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</si>
  <si>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</si>
  <si>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</si>
  <si>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</si>
  <si>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</si>
  <si>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</si>
  <si>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</si>
  <si>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</si>
  <si>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</si>
  <si>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</si>
  <si>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</si>
  <si>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</si>
  <si>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</si>
  <si>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</si>
  <si>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</si>
  <si>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</si>
  <si>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</si>
  <si>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</si>
  <si>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</si>
  <si>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</si>
  <si>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</si>
  <si>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</si>
  <si>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</si>
  <si>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</si>
  <si>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</si>
  <si>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</si>
  <si>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</si>
  <si>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</si>
  <si>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</si>
  <si>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</si>
  <si>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</si>
  <si>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</si>
  <si>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</si>
  <si>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</si>
  <si>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</si>
  <si>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</si>
  <si>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</si>
  <si>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</si>
  <si>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</si>
  <si>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</si>
  <si>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</si>
  <si>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</si>
  <si>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</si>
  <si>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</si>
  <si>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</si>
  <si>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</si>
  <si>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</si>
  <si>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</si>
  <si>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</si>
  <si>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</si>
  <si>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</si>
  <si>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</si>
  <si>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</si>
  <si>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</si>
  <si>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</si>
  <si>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</si>
  <si>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</si>
  <si>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</si>
  <si>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</si>
  <si>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</si>
  <si>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</si>
  <si>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</si>
  <si>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</si>
  <si>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</si>
  <si>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</si>
  <si>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</si>
  <si>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</si>
  <si>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</si>
  <si>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</si>
  <si>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</si>
  <si>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</si>
  <si>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</si>
  <si>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</si>
  <si>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</si>
  <si>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</si>
  <si>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</si>
  <si>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</si>
  <si>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</si>
  <si>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</si>
  <si>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</si>
  <si>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</si>
  <si>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</si>
  <si>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</si>
  <si>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</si>
  <si>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</si>
  <si>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</si>
  <si>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</si>
  <si>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</si>
  <si>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</si>
  <si>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</si>
  <si>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</si>
  <si>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</si>
  <si>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</si>
  <si>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</si>
  <si>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</si>
  <si>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</si>
  <si>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</si>
  <si>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</si>
  <si>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</si>
  <si>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</si>
  <si>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</si>
  <si>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</si>
  <si>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</si>
  <si>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</si>
  <si>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</si>
  <si>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</si>
  <si>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</si>
  <si>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</si>
  <si>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</si>
  <si>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</si>
  <si>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</si>
  <si>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</si>
  <si>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</si>
  <si>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</si>
  <si>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</si>
  <si>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</si>
  <si>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</si>
  <si>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</si>
  <si>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</si>
  <si>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</si>
  <si>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</si>
  <si>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</si>
  <si>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</si>
  <si>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</si>
  <si>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</si>
  <si>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</si>
  <si>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</si>
  <si>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</si>
  <si>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</si>
  <si>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</si>
  <si>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</si>
  <si>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</si>
  <si>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</si>
  <si>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</si>
  <si>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</si>
  <si>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</si>
  <si>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</si>
  <si>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</si>
  <si>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</si>
  <si>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</si>
  <si>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</si>
  <si>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</si>
  <si>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</si>
  <si>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</si>
  <si>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</si>
  <si>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</si>
  <si>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</si>
  <si>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</si>
  <si>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</si>
  <si>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</si>
  <si>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</si>
  <si>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</si>
  <si>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</si>
  <si>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</si>
  <si>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</si>
  <si>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</si>
  <si>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</si>
  <si>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</si>
  <si>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</si>
  <si>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</si>
  <si>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</si>
  <si>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</si>
  <si>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</si>
  <si>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</si>
  <si>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</si>
  <si>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</si>
  <si>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</si>
  <si>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</si>
  <si>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</si>
  <si>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</si>
  <si>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</si>
  <si>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</si>
  <si>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</si>
  <si>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</si>
  <si>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</si>
  <si>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</si>
  <si>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</si>
  <si>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</si>
  <si>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</si>
  <si>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</si>
  <si>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</si>
  <si>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</si>
  <si>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</si>
  <si>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</si>
  <si>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</si>
  <si>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</si>
  <si>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</si>
  <si>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</si>
  <si>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</si>
  <si>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</si>
  <si>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</si>
  <si>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</si>
  <si>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</si>
  <si>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</si>
  <si>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</si>
  <si>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</si>
  <si>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</si>
  <si>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</si>
  <si>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</si>
  <si>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</si>
  <si>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</si>
  <si>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</si>
  <si>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</si>
  <si>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</si>
  <si>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</si>
  <si>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</si>
  <si>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</si>
  <si>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</si>
  <si>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</si>
  <si>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</si>
  <si>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</si>
  <si>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</si>
  <si>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</si>
  <si>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</si>
  <si>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</si>
  <si>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</si>
  <si>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</si>
  <si>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</si>
  <si>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</si>
  <si>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</si>
  <si>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</si>
  <si>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</si>
  <si>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</si>
  <si>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</si>
  <si>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</si>
  <si>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</si>
  <si>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</si>
  <si>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</si>
  <si>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</si>
  <si>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</si>
  <si>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</si>
  <si>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</si>
  <si>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</si>
  <si>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</si>
  <si>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</si>
  <si>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</si>
  <si>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</si>
  <si>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</si>
  <si>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</si>
  <si>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</si>
  <si>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</si>
  <si>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</si>
  <si>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</si>
  <si>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</si>
  <si>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</si>
  <si>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</si>
  <si>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</si>
  <si>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</si>
  <si>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</si>
  <si>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</si>
  <si>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</si>
  <si>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</si>
  <si>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</si>
  <si>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</si>
  <si>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</si>
  <si>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</si>
  <si>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</si>
  <si>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</si>
  <si>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</si>
  <si>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</si>
  <si>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</si>
  <si>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</si>
  <si>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</si>
  <si>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</si>
  <si>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</si>
  <si>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</si>
  <si>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</si>
  <si>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</si>
  <si>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</si>
  <si>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</si>
  <si>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</si>
  <si>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</si>
  <si>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</si>
  <si>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</si>
  <si>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</si>
  <si>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</si>
  <si>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</si>
  <si>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</si>
  <si>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</si>
  <si>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</si>
  <si>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</si>
  <si>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</si>
  <si>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</si>
  <si>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</si>
  <si>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</si>
  <si>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</si>
  <si>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</si>
  <si>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</si>
  <si>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</si>
  <si>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</si>
  <si>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</si>
  <si>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</si>
  <si>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</si>
  <si>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</si>
  <si>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</si>
  <si>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</si>
  <si>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</si>
  <si>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</si>
  <si>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</si>
  <si>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</si>
  <si>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</si>
  <si>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</si>
  <si>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</si>
  <si>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</si>
  <si>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</si>
  <si>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</si>
  <si>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</si>
  <si>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</si>
  <si>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</si>
  <si>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</si>
  <si>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</si>
  <si>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</si>
  <si>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</si>
  <si>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</si>
  <si>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</si>
  <si>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</si>
  <si>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</si>
  <si>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</si>
  <si>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</si>
  <si>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</si>
  <si>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</si>
  <si>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</si>
  <si>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</si>
  <si>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</si>
  <si>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</si>
  <si>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</si>
  <si>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</si>
  <si>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</si>
  <si>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</si>
  <si>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</si>
  <si>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</si>
  <si>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</si>
  <si>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</si>
  <si>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</si>
  <si>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</si>
  <si>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</si>
  <si>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</si>
  <si>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</si>
  <si>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</si>
  <si>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</si>
  <si>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</si>
  <si>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</si>
  <si>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</si>
  <si>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</si>
  <si>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</si>
  <si>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</si>
  <si>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</si>
  <si>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</si>
  <si>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</si>
  <si>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</si>
  <si>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</si>
  <si>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</si>
  <si>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</si>
  <si>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</si>
  <si>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</si>
  <si>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</si>
  <si>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</si>
  <si>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</si>
  <si>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</si>
  <si>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</si>
  <si>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</si>
  <si>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</si>
  <si>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</si>
  <si>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</si>
  <si>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</si>
  <si>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</si>
  <si>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</si>
  <si>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</si>
  <si>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</si>
  <si>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</si>
  <si>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</si>
  <si>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</si>
  <si>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</si>
  <si>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</si>
  <si>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</si>
  <si>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</si>
  <si>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</si>
  <si>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</si>
  <si>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</si>
  <si>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</si>
  <si>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</si>
  <si>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</si>
  <si>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</si>
  <si>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</si>
  <si>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</si>
  <si>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</si>
  <si>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</si>
  <si>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</si>
  <si>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</si>
  <si>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</si>
  <si>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</si>
  <si>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</si>
  <si>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</si>
  <si>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</si>
  <si>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</si>
  <si>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</si>
  <si>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</si>
  <si>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</si>
  <si>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</si>
  <si>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</si>
  <si>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</si>
  <si>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</si>
  <si>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</si>
  <si>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</si>
  <si>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</si>
  <si>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</si>
  <si>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</si>
  <si>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</si>
  <si>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</si>
  <si>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</si>
  <si>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</si>
  <si>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</si>
  <si>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</si>
  <si>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</si>
  <si>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</si>
  <si>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</si>
  <si>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</si>
  <si>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</si>
  <si>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</si>
  <si>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</si>
  <si>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</si>
  <si>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</si>
  <si>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</si>
  <si>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</si>
  <si>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</si>
  <si>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</si>
  <si>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</si>
  <si>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</si>
  <si>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</si>
  <si>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</si>
  <si>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</si>
  <si>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</si>
  <si>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</si>
  <si>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</si>
  <si>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</si>
  <si>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</si>
  <si>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</si>
  <si>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</si>
  <si>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</si>
  <si>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</si>
  <si>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</si>
  <si>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</si>
  <si>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</si>
  <si>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</si>
  <si>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</si>
  <si>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</si>
  <si>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</si>
  <si>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</si>
  <si>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</si>
  <si>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</si>
  <si>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</si>
  <si>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</si>
  <si>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</si>
  <si>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</si>
  <si>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</si>
  <si>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</si>
  <si>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</si>
  <si>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</si>
  <si>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</si>
  <si>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</si>
  <si>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</si>
  <si>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</si>
  <si>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</si>
  <si>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</si>
  <si>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</si>
  <si>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</si>
  <si>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</si>
  <si>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</si>
  <si>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</si>
  <si>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</si>
  <si>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</si>
  <si>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</si>
  <si>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</si>
  <si>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</si>
  <si>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</si>
  <si>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</si>
  <si>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</si>
  <si>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</si>
  <si>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</si>
  <si>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</si>
  <si>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</si>
  <si>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</si>
  <si>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</si>
  <si>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</si>
  <si>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</si>
  <si>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</si>
  <si>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</si>
  <si>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</si>
  <si>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</si>
  <si>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</si>
  <si>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</si>
  <si>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</si>
  <si>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</si>
  <si>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</si>
  <si>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</si>
  <si>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</si>
  <si>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</si>
  <si>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</si>
  <si>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</si>
  <si>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</si>
  <si>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</si>
  <si>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</si>
  <si>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</si>
  <si>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</si>
  <si>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</si>
  <si>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</si>
  <si>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</si>
  <si>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</si>
  <si>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</si>
  <si>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</si>
  <si>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</si>
  <si>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</si>
  <si>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</si>
  <si>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</si>
  <si>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</si>
  <si>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</si>
  <si>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</si>
  <si>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</si>
  <si>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</si>
  <si>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</si>
  <si>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</si>
  <si>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</si>
  <si>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</si>
  <si>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</si>
  <si>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</si>
  <si>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</si>
  <si>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</si>
  <si>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</si>
  <si>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</si>
  <si>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</si>
  <si>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</si>
  <si>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</si>
  <si>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</si>
  <si>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</si>
  <si>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</si>
  <si>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</si>
  <si>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</si>
  <si>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</si>
  <si>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</si>
  <si>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</si>
  <si>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</si>
  <si>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</si>
  <si>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</si>
  <si>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</si>
  <si>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</si>
  <si>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</si>
  <si>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</si>
  <si>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</si>
  <si>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</si>
  <si>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</si>
  <si>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</si>
  <si>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</si>
  <si>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</si>
  <si>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</si>
  <si>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</si>
  <si>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</si>
  <si>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</si>
  <si>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</si>
  <si>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</si>
  <si>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</si>
  <si>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</si>
  <si>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</si>
  <si>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</si>
  <si>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</si>
  <si>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</si>
  <si>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</si>
  <si>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</si>
  <si>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</si>
  <si>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</si>
  <si>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</si>
  <si>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</si>
  <si>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</si>
  <si>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</si>
  <si>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</si>
  <si>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</si>
  <si>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</si>
  <si>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</si>
  <si>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</si>
  <si>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</si>
  <si>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</si>
  <si>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</si>
  <si>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</si>
  <si>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</si>
  <si>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</si>
  <si>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</si>
  <si>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</si>
  <si>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</si>
  <si>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</si>
  <si>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</si>
  <si>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</si>
  <si>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</si>
  <si>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</si>
  <si>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</si>
  <si>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</si>
  <si>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</si>
  <si>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</si>
  <si>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</si>
  <si>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</si>
  <si>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</si>
  <si>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</si>
  <si>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</si>
  <si>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</si>
  <si>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</si>
  <si>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</si>
  <si>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</si>
  <si>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</si>
  <si>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</si>
  <si>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</si>
  <si>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</si>
  <si>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</si>
  <si>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</si>
  <si>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</si>
  <si>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</si>
  <si>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</si>
  <si>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</si>
  <si>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</si>
  <si>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</si>
  <si>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</si>
  <si>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</si>
  <si>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</si>
  <si>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</si>
  <si>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</si>
  <si>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</si>
  <si>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</si>
  <si>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</si>
  <si>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</si>
  <si>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</si>
  <si>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</si>
  <si>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</si>
  <si>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</si>
  <si>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</si>
  <si>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</si>
  <si>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</si>
  <si>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</si>
  <si>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</si>
  <si>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</si>
  <si>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</si>
  <si>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</si>
  <si>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</si>
  <si>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</si>
  <si>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</si>
  <si>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</si>
  <si>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</si>
  <si>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</si>
  <si>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</si>
  <si>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</si>
  <si>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</si>
  <si>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</si>
  <si>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</si>
  <si>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</si>
  <si>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</si>
  <si>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</si>
  <si>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</si>
  <si>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</si>
  <si>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</si>
  <si>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</si>
  <si>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</si>
  <si>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</si>
  <si>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</si>
  <si>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</si>
  <si>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</si>
  <si>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</si>
  <si>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</si>
  <si>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</si>
  <si>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</si>
  <si>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</si>
  <si>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</si>
  <si>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</si>
  <si>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</si>
  <si>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</si>
  <si>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</si>
  <si>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</si>
  <si>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</si>
  <si>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</si>
  <si>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</si>
  <si>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</si>
  <si>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</si>
  <si>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</si>
  <si>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</si>
  <si>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</si>
  <si>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</si>
  <si>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</si>
  <si>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</si>
  <si>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</si>
  <si>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</si>
  <si>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</si>
  <si>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</si>
  <si>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</si>
  <si>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</si>
  <si>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</si>
  <si>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</si>
  <si>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</si>
  <si>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</si>
  <si>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</si>
  <si>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</si>
  <si>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</si>
  <si>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</si>
  <si>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</si>
  <si>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</si>
  <si>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</si>
  <si>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</si>
  <si>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</si>
  <si>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</si>
  <si>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</si>
  <si>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</si>
  <si>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</si>
  <si>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</si>
  <si>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</si>
  <si>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</si>
  <si>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</si>
  <si>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</si>
  <si>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</si>
  <si>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</si>
  <si>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</si>
  <si>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</si>
  <si>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</si>
  <si>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</si>
  <si>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</si>
  <si>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</si>
  <si>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</si>
  <si>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</si>
  <si>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</si>
  <si>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</si>
  <si>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</si>
  <si>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</si>
  <si>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</si>
  <si>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</si>
  <si>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</si>
  <si>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</si>
  <si>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</si>
  <si>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</si>
  <si>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</si>
  <si>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</si>
  <si>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</si>
  <si>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</si>
  <si>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</si>
  <si>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</si>
  <si>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</si>
  <si>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</si>
  <si>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</si>
  <si>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</si>
  <si>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</si>
  <si>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</si>
  <si>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</si>
  <si>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</si>
  <si>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</si>
  <si>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</si>
  <si>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</si>
  <si>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</si>
  <si>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</si>
  <si>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</si>
  <si>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</si>
  <si>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</si>
  <si>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</si>
  <si>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</si>
  <si>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</si>
  <si>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</si>
  <si>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</si>
  <si>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</si>
  <si>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</si>
  <si>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</si>
  <si>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</si>
  <si>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</si>
  <si>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</si>
  <si>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</si>
  <si>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</si>
  <si>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</si>
  <si>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</si>
  <si>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</si>
  <si>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</si>
  <si>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</si>
  <si>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</si>
  <si>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</si>
  <si>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</si>
  <si>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</si>
  <si>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</si>
  <si>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</si>
  <si>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</si>
  <si>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</si>
  <si>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</si>
  <si>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</si>
  <si>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</si>
  <si>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</si>
  <si>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</si>
  <si>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</si>
  <si>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</si>
  <si>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</si>
  <si>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</si>
  <si>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</si>
  <si>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</si>
  <si>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</si>
  <si>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</si>
  <si>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</si>
  <si>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</si>
  <si>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</si>
  <si>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</si>
  <si>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</si>
  <si>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</si>
  <si>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</si>
  <si>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</si>
  <si>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</si>
  <si>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</si>
  <si>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</si>
  <si>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</si>
  <si>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</si>
  <si>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</si>
  <si>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</si>
  <si>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</si>
  <si>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</si>
  <si>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</si>
  <si>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</si>
  <si>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</si>
  <si>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</si>
  <si>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</si>
  <si>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</si>
  <si>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</si>
  <si>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</si>
  <si>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</si>
  <si>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</si>
  <si>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</si>
  <si>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</si>
  <si>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</si>
  <si>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</si>
  <si>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</si>
  <si>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</si>
  <si>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</si>
  <si>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</si>
  <si>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</si>
  <si>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</si>
  <si>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</si>
  <si>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</si>
  <si>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</si>
  <si>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</si>
  <si>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</si>
  <si>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</si>
  <si>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</si>
  <si>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</si>
  <si>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</si>
  <si>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</si>
  <si>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</si>
  <si>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</si>
  <si>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</si>
  <si>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</si>
  <si>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</si>
  <si>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</si>
  <si>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</si>
  <si>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</si>
  <si>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</si>
  <si>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</si>
  <si>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</si>
  <si>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</si>
  <si>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</si>
  <si>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</si>
  <si>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</si>
  <si>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</si>
  <si>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</si>
  <si>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</si>
  <si>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</si>
  <si>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</si>
  <si>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</si>
  <si>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</si>
  <si>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</si>
  <si>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</si>
  <si>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</si>
  <si>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</si>
  <si>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</si>
  <si>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</si>
  <si>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</si>
  <si>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</si>
  <si>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</si>
  <si>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</si>
  <si>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</si>
  <si>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</si>
  <si>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</si>
  <si>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</si>
  <si>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</si>
  <si>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</si>
  <si>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</si>
  <si>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</si>
  <si>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</si>
  <si>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</si>
  <si>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</si>
  <si>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</si>
  <si>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</si>
  <si>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</si>
  <si>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</si>
  <si>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</si>
  <si>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</si>
  <si>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</si>
  <si>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</si>
  <si>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</si>
  <si>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</si>
  <si>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</si>
  <si>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</si>
  <si>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</si>
  <si>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</si>
  <si>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</si>
  <si>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</si>
  <si>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</si>
  <si>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</si>
  <si>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</si>
  <si>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</si>
  <si>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</si>
  <si>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</si>
  <si>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</si>
  <si>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</si>
  <si>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</si>
  <si>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</si>
  <si>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</si>
  <si>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</si>
  <si>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</si>
  <si>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</si>
  <si>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</si>
  <si>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</si>
  <si>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</si>
  <si>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</si>
  <si>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</si>
  <si>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</si>
  <si>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</si>
  <si>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</si>
  <si>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</si>
  <si>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</si>
  <si>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</si>
  <si>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</si>
  <si>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</si>
  <si>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</si>
  <si>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</si>
  <si>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</si>
  <si>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</si>
  <si>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</si>
  <si>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</si>
  <si>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</si>
  <si>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</si>
  <si>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</si>
  <si>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</si>
  <si>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</si>
  <si>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</si>
  <si>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</si>
  <si>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</si>
  <si>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</si>
  <si>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</si>
  <si>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</si>
  <si>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</si>
  <si>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</si>
  <si>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</si>
  <si>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</si>
  <si>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</si>
  <si>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</si>
  <si>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</si>
  <si>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</si>
  <si>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</si>
  <si>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</si>
  <si>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</si>
  <si>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</si>
  <si>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</si>
  <si>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</si>
  <si>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</si>
  <si>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</si>
  <si>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</si>
  <si>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</si>
  <si>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</si>
  <si>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</si>
  <si>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</si>
  <si>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</si>
  <si>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</si>
  <si>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</si>
  <si>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</si>
  <si>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</si>
  <si>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</si>
  <si>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</si>
  <si>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</si>
  <si>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</si>
  <si>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</si>
  <si>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</si>
  <si>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</si>
  <si>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</si>
  <si>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</si>
  <si>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</si>
  <si>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</si>
  <si>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</si>
  <si>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</si>
  <si>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</si>
  <si>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</si>
  <si>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</si>
  <si>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</si>
  <si>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</si>
  <si>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</si>
  <si>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</si>
  <si>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</si>
  <si>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</si>
  <si>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</si>
  <si>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</si>
  <si>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</si>
  <si>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</si>
  <si>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</si>
  <si>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</si>
  <si>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</si>
  <si>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</si>
  <si>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</si>
  <si>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</si>
  <si>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</si>
  <si>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</si>
  <si>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</si>
  <si>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</si>
  <si>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</si>
  <si>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</si>
  <si>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</si>
  <si>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</si>
  <si>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</si>
  <si>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</si>
  <si>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</si>
  <si>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</si>
  <si>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</si>
  <si>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</si>
  <si>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</si>
  <si>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</si>
  <si>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</si>
  <si>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</si>
  <si>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</si>
  <si>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</si>
  <si>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</si>
  <si>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</si>
  <si>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</si>
  <si>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</si>
  <si>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</si>
  <si>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</si>
  <si>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</si>
  <si>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</si>
  <si>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</si>
  <si>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</si>
  <si>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</si>
  <si>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</si>
  <si>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</si>
  <si>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</si>
  <si>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</si>
  <si>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</si>
  <si>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</si>
  <si>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</si>
  <si>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</si>
  <si>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</si>
  <si>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</si>
  <si>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</si>
  <si>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</si>
  <si>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</si>
  <si>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</si>
  <si>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</si>
  <si>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</si>
  <si>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</si>
  <si>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</si>
  <si>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</si>
  <si>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</si>
  <si>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</si>
  <si>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</si>
  <si>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</si>
  <si>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</si>
  <si>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</si>
  <si>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</si>
  <si>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</si>
  <si>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</si>
  <si>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</si>
  <si>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</si>
  <si>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</si>
  <si>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</si>
  <si>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</si>
  <si>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</si>
  <si>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</si>
  <si>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</si>
  <si>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</si>
  <si>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</si>
  <si>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</si>
  <si>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</si>
  <si>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</si>
  <si>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</si>
  <si>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</si>
  <si>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</si>
  <si>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</si>
  <si>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</si>
  <si>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</si>
  <si>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</si>
  <si>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</si>
  <si>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</si>
  <si>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</si>
  <si>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</si>
  <si>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</si>
  <si>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</si>
  <si>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</si>
  <si>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</si>
  <si>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</si>
  <si>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</si>
  <si>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</si>
  <si>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</si>
  <si>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</si>
  <si>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</si>
  <si>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</si>
  <si>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</si>
  <si>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</si>
  <si>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</si>
  <si>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</si>
  <si>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</si>
  <si>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</si>
  <si>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</si>
  <si>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</si>
  <si>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</si>
  <si>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</si>
  <si>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</si>
  <si>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</si>
  <si>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</si>
  <si>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</si>
  <si>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</si>
  <si>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</si>
  <si>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</si>
  <si>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</si>
  <si>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</si>
  <si>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</si>
  <si>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</si>
  <si>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</si>
  <si>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</si>
  <si>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</si>
  <si>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</si>
  <si>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</si>
  <si>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</si>
  <si>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</si>
  <si>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</si>
  <si>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</si>
  <si>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</si>
  <si>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</si>
  <si>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</si>
  <si>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</si>
  <si>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</si>
  <si>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</si>
  <si>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</si>
  <si>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</si>
  <si>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</si>
  <si>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</si>
  <si>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</si>
  <si>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</si>
  <si>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</si>
  <si>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</si>
  <si>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</si>
  <si>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</si>
  <si>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</si>
  <si>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</si>
  <si>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</si>
  <si>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</si>
  <si>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</si>
  <si>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</si>
  <si>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</si>
  <si>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</si>
  <si>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</si>
  <si>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</si>
  <si>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</si>
  <si>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</si>
  <si>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</si>
  <si>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</si>
  <si>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</si>
  <si>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</si>
  <si>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</si>
  <si>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</si>
  <si>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</si>
  <si>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</si>
  <si>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</si>
  <si>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</si>
  <si>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</si>
  <si>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</si>
  <si>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</si>
  <si>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</si>
  <si>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</si>
  <si>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</si>
  <si>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</si>
  <si>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</si>
  <si>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</si>
  <si>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</si>
  <si>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</si>
  <si>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</si>
  <si>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</si>
  <si>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</si>
  <si>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</si>
  <si>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</si>
  <si>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</si>
  <si>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</si>
  <si>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</si>
  <si>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</si>
  <si>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</si>
  <si>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</si>
  <si>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</si>
  <si>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</si>
  <si>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</si>
  <si>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</si>
  <si>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</si>
  <si>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</si>
  <si>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</si>
  <si>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</si>
  <si>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</si>
  <si>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</si>
  <si>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</si>
  <si>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</si>
  <si>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</si>
  <si>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</si>
  <si>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</si>
  <si>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</si>
  <si>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</si>
  <si>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</si>
  <si>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</si>
  <si>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</si>
  <si>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</si>
  <si>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</si>
  <si>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</si>
  <si>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</si>
  <si>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</si>
  <si>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</si>
  <si>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</si>
  <si>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</si>
  <si>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</si>
  <si>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</si>
  <si>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</si>
  <si>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</si>
  <si>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</si>
  <si>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</si>
  <si>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</si>
  <si>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</si>
  <si>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</si>
  <si>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</si>
  <si>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</si>
  <si>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</si>
  <si>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</si>
  <si>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</si>
  <si>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</si>
  <si>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</si>
  <si>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</si>
  <si>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</si>
  <si>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</si>
  <si>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</si>
  <si>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</si>
  <si>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</si>
  <si>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</si>
  <si>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</si>
  <si>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</si>
  <si>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</si>
  <si>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</si>
  <si>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</si>
  <si>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</si>
  <si>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</si>
  <si>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</si>
  <si>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</si>
  <si>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</si>
  <si>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</si>
  <si>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</si>
  <si>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</si>
  <si>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</si>
  <si>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</si>
  <si>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</si>
  <si>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</si>
  <si>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</si>
  <si>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</si>
  <si>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</si>
  <si>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</si>
  <si>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</si>
  <si>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</si>
  <si>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</si>
  <si>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</si>
  <si>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</si>
  <si>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</si>
  <si>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</si>
  <si>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</si>
  <si>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</si>
  <si>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</si>
  <si>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</si>
  <si>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</si>
  <si>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</si>
  <si>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</si>
  <si>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</si>
  <si>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</si>
  <si>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</si>
  <si>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</si>
  <si>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</si>
  <si>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</si>
  <si>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</si>
  <si>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</si>
  <si>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</si>
  <si>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</si>
  <si>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</si>
  <si>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</si>
  <si>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</si>
  <si>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</si>
  <si>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</si>
  <si>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</si>
  <si>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</si>
  <si>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</si>
  <si>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</si>
  <si>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</si>
  <si>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</si>
  <si>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</si>
  <si>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</si>
  <si>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</si>
  <si>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</si>
  <si>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</si>
  <si>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</si>
  <si>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</si>
  <si>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</si>
  <si>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</si>
  <si>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</si>
  <si>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</si>
  <si>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</si>
  <si>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</si>
  <si>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</si>
  <si>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</si>
  <si>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</si>
  <si>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</si>
  <si>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</si>
  <si>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</si>
  <si>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</si>
  <si>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</si>
  <si>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</si>
  <si>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</si>
  <si>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</si>
  <si>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</si>
  <si>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</si>
  <si>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</si>
  <si>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</si>
  <si>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</si>
  <si>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</si>
  <si>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</si>
  <si>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</si>
  <si>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</si>
  <si>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</si>
  <si>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</si>
  <si>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</si>
  <si>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</si>
  <si>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</si>
  <si>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</si>
  <si>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</si>
  <si>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</si>
  <si>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</si>
  <si>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</si>
  <si>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</si>
  <si>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</si>
  <si>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</si>
  <si>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</si>
  <si>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</si>
  <si>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</si>
  <si>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</si>
  <si>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</si>
  <si>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</si>
  <si>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</si>
  <si>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</si>
  <si>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</si>
  <si>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</si>
  <si>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</si>
  <si>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</si>
  <si>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</si>
  <si>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</si>
  <si>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</si>
  <si>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</si>
  <si>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</si>
  <si>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</si>
  <si>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</si>
  <si>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</si>
  <si>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</si>
  <si>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</si>
  <si>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</si>
  <si>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</si>
  <si>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</si>
  <si>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</si>
  <si>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</si>
  <si>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</si>
  <si>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</si>
  <si>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</si>
  <si>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</si>
  <si>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</si>
  <si>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</si>
  <si>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</si>
  <si>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</si>
  <si>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</si>
  <si>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</si>
  <si>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</si>
  <si>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</si>
  <si>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</si>
  <si>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</si>
  <si>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</si>
  <si>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</si>
  <si>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</si>
  <si>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</si>
  <si>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</si>
  <si>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</si>
  <si>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</si>
  <si>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</si>
  <si>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</si>
  <si>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</si>
  <si>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</si>
  <si>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</si>
  <si>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</si>
  <si>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</si>
  <si>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</si>
  <si>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</si>
  <si>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</si>
  <si>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</si>
  <si>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</si>
  <si>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</si>
  <si>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</si>
  <si>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</si>
  <si>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</si>
  <si>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</si>
  <si>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</si>
  <si>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</si>
  <si>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</si>
  <si>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</si>
  <si>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</si>
  <si>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</si>
  <si>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</si>
  <si>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</si>
  <si>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</si>
  <si>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</si>
  <si>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</si>
  <si>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</si>
  <si>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</si>
  <si>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</si>
  <si>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</si>
  <si>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</si>
  <si>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</si>
  <si>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</si>
  <si>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</si>
  <si>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</si>
  <si>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</si>
  <si>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</si>
  <si>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</si>
  <si>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</si>
  <si>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</si>
  <si>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</si>
  <si>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</si>
  <si>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</si>
  <si>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</si>
  <si>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</si>
  <si>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</si>
  <si>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</si>
  <si>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</si>
  <si>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</si>
  <si>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</si>
  <si>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</si>
  <si>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</si>
  <si>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</si>
  <si>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</si>
  <si>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</si>
  <si>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</si>
  <si>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</si>
  <si>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</si>
  <si>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</si>
  <si>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</si>
  <si>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</si>
  <si>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</si>
  <si>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</si>
  <si>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</si>
  <si>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</si>
  <si>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</si>
  <si>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</si>
  <si>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</si>
  <si>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</si>
  <si>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</si>
  <si>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</si>
  <si>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</si>
  <si>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</si>
  <si>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</si>
  <si>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</si>
  <si>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</si>
  <si>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</si>
  <si>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</si>
  <si>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</si>
  <si>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</si>
  <si>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</si>
  <si>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</si>
  <si>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</si>
  <si>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</si>
  <si>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</si>
  <si>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</si>
  <si>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</si>
  <si>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</si>
  <si>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</si>
  <si>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</si>
  <si>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</si>
  <si>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</si>
  <si>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</si>
  <si>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</si>
  <si>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</si>
  <si>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</si>
  <si>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</si>
  <si>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</si>
  <si>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</si>
  <si>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</si>
  <si>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</si>
  <si>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</si>
  <si>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</si>
  <si>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</si>
  <si>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</si>
  <si>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</si>
  <si>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</si>
  <si>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</si>
  <si>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</si>
  <si>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</si>
  <si>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</si>
  <si>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</si>
  <si>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</si>
  <si>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</si>
  <si>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</si>
  <si>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</si>
  <si>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</si>
  <si>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</si>
  <si>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</si>
  <si>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</si>
  <si>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</si>
  <si>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</si>
  <si>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</si>
  <si>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</si>
  <si>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</si>
  <si>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</si>
  <si>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</si>
  <si>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</si>
  <si>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</si>
  <si>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</si>
  <si>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</si>
  <si>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</si>
  <si>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</si>
  <si>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</si>
  <si>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</si>
  <si>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</si>
  <si>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</si>
  <si>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</si>
  <si>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</si>
  <si>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</si>
  <si>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</si>
  <si>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</si>
  <si>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</si>
  <si>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</si>
  <si>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</si>
  <si>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</si>
  <si>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</si>
  <si>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</si>
  <si>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</si>
  <si>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</si>
  <si>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</si>
  <si>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</si>
  <si>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</si>
  <si>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</si>
  <si>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</si>
  <si>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</si>
  <si>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</si>
  <si>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</si>
  <si>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</si>
  <si>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</si>
  <si>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</si>
  <si>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</si>
  <si>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</si>
  <si>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</si>
  <si>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</si>
  <si>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</si>
  <si>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</si>
  <si>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</si>
  <si>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</si>
  <si>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</si>
  <si>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</si>
  <si>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</si>
  <si>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</si>
  <si>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</si>
  <si>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</si>
  <si>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</si>
  <si>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</si>
  <si>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</si>
  <si>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</si>
  <si>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</si>
  <si>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</si>
  <si>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</si>
  <si>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</si>
  <si>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</si>
  <si>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</si>
  <si>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</si>
  <si>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</si>
  <si>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</si>
  <si>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</si>
  <si>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</si>
  <si>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</si>
  <si>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</si>
  <si>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</si>
  <si>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</si>
  <si>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</si>
  <si>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</si>
  <si>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</si>
  <si>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</si>
  <si>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</si>
  <si>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</si>
  <si>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</si>
  <si>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</si>
  <si>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</si>
  <si>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</si>
  <si>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</si>
  <si>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</si>
  <si>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</si>
  <si>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</si>
  <si>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</si>
  <si>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</si>
  <si>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</si>
  <si>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</si>
  <si>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</si>
  <si>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</si>
  <si>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</si>
  <si>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</si>
  <si>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</si>
  <si>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</si>
  <si>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</si>
  <si>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</si>
  <si>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</si>
  <si>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</si>
  <si>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</si>
  <si>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</si>
  <si>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</si>
  <si>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</si>
  <si>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</si>
  <si>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</si>
  <si>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</si>
  <si>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</si>
  <si>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</si>
  <si>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</si>
  <si>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</si>
  <si>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</si>
  <si>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</si>
  <si>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</si>
  <si>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</si>
  <si>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</si>
  <si>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</si>
  <si>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</si>
  <si>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</si>
  <si>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</si>
  <si>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</si>
  <si>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</si>
  <si>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</si>
  <si>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</si>
  <si>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</si>
  <si>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</si>
  <si>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</si>
  <si>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</si>
  <si>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</si>
  <si>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</si>
  <si>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</si>
  <si>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</si>
  <si>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</si>
  <si>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</si>
  <si>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</si>
  <si>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</si>
  <si>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</si>
  <si>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</si>
  <si>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</si>
  <si>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</si>
  <si>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</si>
  <si>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</si>
  <si>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</si>
  <si>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</si>
  <si>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</si>
  <si>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</si>
  <si>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</si>
  <si>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</si>
  <si>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</si>
  <si>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</si>
  <si>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</si>
  <si>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</si>
  <si>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</si>
  <si>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</si>
  <si>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</si>
  <si>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</si>
  <si>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</si>
  <si>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</si>
  <si>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</si>
  <si>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</si>
  <si>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</si>
  <si>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</si>
  <si>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</si>
  <si>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</si>
  <si>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</si>
  <si>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</si>
  <si>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</si>
  <si>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</si>
  <si>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</si>
  <si>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</si>
  <si>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</si>
  <si>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</si>
  <si>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</si>
  <si>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</si>
  <si>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</si>
  <si>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</si>
  <si>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</si>
  <si>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</si>
  <si>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</si>
  <si>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</si>
  <si>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</si>
  <si>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</si>
  <si>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</si>
  <si>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</si>
  <si>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</si>
  <si>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</si>
  <si>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</si>
  <si>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</si>
  <si>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</si>
  <si>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</si>
  <si>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</si>
  <si>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</si>
  <si>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</si>
  <si>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</si>
  <si>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</si>
  <si>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</si>
  <si>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</si>
  <si>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</si>
  <si>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</si>
  <si>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</si>
  <si>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</si>
  <si>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</si>
  <si>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</si>
  <si>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</si>
  <si>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</si>
  <si>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</si>
  <si>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</si>
  <si>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</si>
  <si>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</si>
  <si>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</si>
  <si>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</si>
  <si>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</si>
  <si>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</si>
  <si>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</si>
  <si>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</si>
  <si>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</si>
  <si>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</si>
  <si>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</si>
  <si>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</si>
  <si>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</si>
  <si>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</si>
  <si>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</si>
  <si>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</si>
  <si>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</si>
  <si>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</si>
  <si>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</si>
  <si>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</si>
  <si>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</si>
  <si>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</si>
  <si>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</si>
  <si>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</si>
  <si>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</si>
  <si>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</si>
  <si>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</si>
  <si>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</si>
  <si>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</si>
  <si>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</si>
  <si>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</si>
  <si>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</si>
  <si>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</si>
  <si>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</si>
  <si>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</si>
  <si>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</si>
  <si>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</si>
  <si>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</si>
  <si>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</si>
  <si>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</si>
  <si>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</si>
  <si>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</si>
  <si>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</si>
  <si>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</si>
  <si>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</si>
  <si>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</si>
  <si>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</si>
  <si>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</si>
  <si>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</si>
  <si>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</si>
  <si>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</si>
  <si>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</si>
  <si>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</si>
  <si>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</si>
  <si>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</si>
  <si>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</si>
  <si>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</si>
  <si>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</si>
  <si>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</si>
  <si>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</si>
  <si>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</si>
  <si>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</si>
  <si>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</si>
  <si>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</si>
  <si>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</si>
  <si>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</si>
  <si>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</si>
  <si>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</si>
  <si>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</si>
  <si>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</si>
  <si>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</si>
  <si>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</si>
  <si>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</si>
  <si>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</si>
  <si>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</si>
  <si>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</si>
  <si>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</si>
  <si>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</si>
  <si>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</si>
  <si>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</si>
  <si>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</si>
  <si>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</si>
  <si>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</si>
  <si>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</si>
  <si>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</si>
  <si>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</si>
  <si>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</si>
  <si>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</si>
  <si>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</si>
  <si>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</si>
  <si>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</si>
  <si>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</si>
  <si>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</si>
  <si>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</si>
  <si>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</si>
  <si>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</si>
  <si>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</si>
  <si>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</si>
  <si>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</si>
  <si>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</si>
  <si>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</si>
  <si>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</si>
  <si>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</si>
  <si>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</si>
  <si>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</si>
  <si>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</si>
  <si>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</si>
  <si>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</si>
  <si>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</si>
  <si>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</si>
  <si>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</si>
  <si>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</si>
  <si>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</si>
  <si>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</si>
  <si>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</si>
  <si>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</si>
  <si>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</si>
  <si>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</si>
  <si>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</si>
  <si>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</si>
  <si>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</si>
  <si>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</si>
  <si>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</si>
  <si>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</si>
  <si>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</si>
  <si>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</si>
  <si>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</si>
  <si>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</si>
  <si>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</si>
  <si>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</si>
  <si>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</si>
  <si>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</si>
  <si>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</si>
  <si>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</si>
  <si>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</si>
  <si>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</si>
  <si>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</si>
  <si>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</si>
  <si>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</si>
  <si>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</si>
  <si>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</si>
  <si>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</si>
  <si>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</si>
  <si>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</si>
  <si>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</si>
  <si>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</si>
  <si>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</si>
  <si>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</si>
  <si>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</si>
  <si>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</si>
  <si>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</si>
  <si>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</si>
  <si>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</si>
  <si>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</si>
  <si>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</si>
  <si>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</si>
  <si>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</si>
  <si>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</si>
  <si>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</si>
  <si>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</si>
  <si>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</si>
  <si>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</si>
  <si>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</si>
  <si>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</si>
  <si>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</si>
  <si>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</si>
  <si>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</si>
  <si>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</si>
  <si>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</si>
  <si>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</si>
  <si>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</si>
  <si>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</si>
  <si>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</si>
  <si>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</si>
  <si>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</si>
  <si>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</si>
  <si>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</si>
  <si>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</si>
  <si>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</si>
  <si>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</si>
  <si>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</si>
  <si>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</si>
  <si>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</si>
  <si>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</si>
  <si>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</si>
  <si>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</si>
  <si>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</si>
  <si>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</si>
  <si>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</si>
  <si>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</si>
  <si>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</si>
  <si>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</si>
  <si>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</si>
  <si>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</si>
  <si>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</si>
  <si>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</si>
  <si>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</si>
  <si>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</si>
  <si>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</si>
  <si>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</si>
  <si>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</si>
  <si>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</si>
  <si>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</si>
  <si>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</si>
  <si>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</si>
  <si>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</si>
  <si>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</si>
  <si>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</si>
  <si>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</si>
  <si>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</si>
  <si>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</si>
  <si>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</si>
  <si>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</si>
  <si>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</si>
  <si>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</si>
  <si>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</si>
  <si>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</si>
  <si>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</si>
  <si>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</si>
  <si>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</si>
  <si>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</si>
  <si>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</si>
  <si>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</si>
  <si>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</si>
  <si>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</si>
  <si>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</si>
  <si>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</si>
  <si>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</si>
  <si>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</si>
  <si>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</si>
  <si>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</si>
  <si>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</si>
  <si>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</si>
  <si>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</si>
  <si>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</si>
  <si>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</si>
  <si>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</si>
  <si>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</si>
  <si>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</si>
  <si>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</si>
  <si>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</si>
  <si>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</si>
  <si>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</si>
  <si>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</si>
  <si>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</si>
  <si>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</si>
  <si>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</si>
  <si>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</si>
  <si>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</si>
  <si>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</si>
  <si>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</si>
  <si>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</si>
  <si>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</si>
  <si>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</si>
  <si>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</si>
  <si>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</si>
  <si>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</si>
  <si>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</si>
  <si>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</si>
  <si>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</si>
  <si>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</si>
  <si>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</si>
  <si>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</si>
  <si>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</si>
  <si>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</si>
  <si>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</si>
  <si>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</si>
  <si>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</si>
  <si>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</si>
  <si>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</si>
  <si>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</si>
  <si>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</si>
  <si>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</si>
  <si>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</si>
  <si>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</si>
  <si>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</si>
  <si>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</si>
  <si>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</si>
  <si>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</si>
  <si>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</si>
  <si>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</si>
  <si>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</si>
  <si>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</si>
  <si>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</si>
  <si>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</si>
  <si>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</si>
  <si>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</si>
  <si>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</si>
  <si>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</si>
  <si>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</si>
  <si>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</si>
  <si>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</si>
  <si>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</si>
  <si>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</si>
  <si>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</si>
  <si>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</si>
  <si>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</si>
  <si>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</si>
  <si>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</si>
  <si>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</si>
  <si>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</si>
  <si>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</si>
  <si>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</si>
  <si>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</si>
  <si>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</si>
  <si>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</si>
  <si>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</si>
  <si>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</si>
  <si>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</si>
  <si>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</si>
  <si>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</si>
  <si>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</si>
  <si>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</si>
  <si>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</si>
  <si>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</si>
  <si>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</si>
  <si>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</si>
  <si>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</si>
  <si>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</si>
  <si>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</si>
  <si>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</si>
  <si>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</si>
  <si>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</si>
  <si>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</si>
  <si>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</si>
  <si>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</si>
  <si>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</si>
  <si>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</si>
  <si>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</si>
  <si>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</si>
  <si>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</si>
  <si>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</si>
  <si>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</si>
  <si>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</si>
  <si>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</si>
  <si>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</si>
  <si>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</si>
  <si>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</si>
  <si>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</si>
  <si>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</si>
  <si>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</si>
  <si>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</si>
  <si>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</si>
  <si>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</si>
  <si>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</si>
  <si>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</si>
  <si>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</si>
  <si>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</si>
  <si>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</si>
  <si>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</si>
  <si>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</si>
  <si>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</si>
  <si>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</si>
  <si>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</si>
  <si>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</si>
  <si>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</si>
  <si>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</si>
  <si>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</si>
  <si>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</si>
  <si>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</si>
  <si>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</si>
  <si>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</si>
  <si>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</si>
  <si>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</si>
  <si>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</si>
  <si>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</si>
  <si>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</si>
  <si>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</si>
  <si>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</si>
  <si>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</si>
  <si>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</si>
  <si>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</si>
  <si>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</si>
  <si>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</si>
  <si>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</si>
  <si>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</si>
  <si>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</si>
  <si>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</si>
  <si>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</si>
  <si>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</si>
  <si>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</si>
  <si>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</si>
  <si>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</si>
  <si>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</si>
  <si>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</si>
  <si>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</si>
  <si>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</si>
  <si>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</si>
  <si>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</si>
  <si>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</si>
  <si>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</si>
  <si>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</si>
  <si>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</si>
  <si>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</si>
  <si>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</si>
  <si>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</si>
  <si>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</si>
  <si>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</si>
  <si>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</si>
  <si>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</si>
  <si>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</si>
  <si>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</si>
  <si>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</si>
  <si>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</si>
  <si>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</si>
  <si>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</si>
  <si>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</si>
  <si>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</si>
  <si>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</si>
  <si>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</si>
  <si>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</si>
  <si>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</si>
  <si>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</si>
  <si>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</si>
  <si>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</si>
  <si>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</si>
  <si>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</si>
  <si>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</si>
  <si>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</si>
  <si>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</si>
  <si>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</si>
  <si>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</si>
  <si>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</si>
  <si>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</si>
  <si>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</si>
  <si>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</si>
  <si>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</si>
  <si>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</si>
  <si>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</si>
  <si>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</si>
  <si>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</si>
  <si>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</si>
  <si>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</si>
  <si>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</si>
  <si>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</si>
  <si>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</si>
  <si>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</si>
  <si>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</si>
  <si>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</si>
  <si>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</si>
  <si>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</si>
  <si>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</si>
  <si>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</si>
  <si>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</si>
  <si>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</si>
  <si>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</si>
  <si>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</si>
  <si>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</si>
  <si>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</si>
  <si>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</si>
  <si>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</si>
  <si>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</si>
  <si>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</si>
  <si>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</si>
  <si>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</si>
  <si>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</si>
  <si>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</si>
  <si>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</si>
  <si>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</si>
  <si>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</si>
  <si>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</si>
  <si>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</si>
  <si>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</si>
  <si>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</si>
  <si>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</si>
  <si>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</si>
  <si>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</si>
  <si>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</si>
  <si>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</si>
  <si>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</si>
  <si>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</si>
  <si>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</si>
  <si>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</si>
  <si>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</si>
  <si>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</si>
  <si>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</si>
  <si>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</si>
  <si>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</si>
  <si>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</si>
  <si>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</si>
  <si>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</si>
  <si>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</si>
  <si>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</si>
  <si>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</si>
  <si>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</si>
  <si>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</si>
  <si>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</si>
  <si>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</si>
  <si>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</si>
  <si>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</si>
  <si>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</si>
  <si>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</si>
  <si>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</si>
  <si>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</si>
  <si>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</si>
  <si>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</si>
  <si>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</si>
  <si>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</si>
  <si>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</si>
  <si>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</si>
  <si>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</si>
  <si>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</si>
  <si>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</si>
  <si>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</si>
  <si>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</si>
  <si>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</si>
  <si>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</si>
  <si>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</si>
  <si>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</si>
  <si>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</si>
  <si>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</si>
  <si>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</si>
  <si>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</si>
  <si>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</si>
  <si>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</si>
  <si>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</si>
  <si>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</si>
  <si>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</si>
  <si>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</si>
  <si>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</si>
  <si>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</si>
  <si>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</si>
  <si>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</si>
  <si>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</si>
  <si>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</si>
  <si>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</si>
  <si>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</si>
  <si>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</si>
  <si>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</si>
  <si>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</si>
  <si>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</si>
  <si>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</si>
  <si>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</si>
  <si>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</si>
  <si>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</si>
  <si>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</si>
  <si>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</si>
  <si>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</si>
  <si>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</si>
  <si>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</si>
  <si>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</si>
  <si>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</si>
  <si>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</si>
  <si>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</si>
  <si>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</si>
  <si>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</si>
  <si>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</si>
  <si>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</si>
  <si>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</si>
  <si>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</si>
  <si>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</si>
  <si>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</si>
  <si>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</si>
  <si>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</si>
  <si>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</si>
  <si>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</si>
  <si>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</si>
  <si>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</si>
  <si>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</si>
  <si>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</si>
  <si>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</si>
  <si>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</si>
  <si>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</si>
  <si>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</si>
  <si>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</si>
  <si>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</si>
  <si>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</si>
  <si>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</si>
  <si>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</si>
  <si>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</si>
  <si>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</si>
  <si>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</si>
  <si>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</si>
  <si>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</si>
  <si>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</si>
  <si>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</si>
  <si>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</si>
  <si>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</si>
  <si>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</si>
  <si>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</si>
  <si>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</si>
  <si>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</si>
  <si>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</si>
  <si>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</si>
  <si>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</si>
  <si>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</si>
  <si>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</si>
  <si>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</si>
  <si>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</si>
  <si>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</si>
  <si>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</si>
  <si>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</si>
  <si>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</si>
  <si>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</si>
  <si>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</si>
  <si>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</si>
  <si>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</si>
  <si>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</si>
  <si>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</si>
  <si>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</si>
  <si>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</si>
  <si>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</si>
  <si>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</si>
  <si>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</si>
  <si>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</si>
  <si>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</si>
  <si>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</si>
  <si>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</si>
  <si>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</si>
  <si>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</si>
  <si>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</si>
  <si>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</si>
  <si>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</si>
  <si>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</si>
  <si>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</si>
  <si>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</si>
  <si>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</si>
  <si>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</si>
  <si>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</si>
  <si>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</si>
  <si>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</si>
  <si>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</si>
  <si>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</si>
  <si>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</si>
  <si>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</si>
  <si>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</si>
  <si>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</si>
  <si>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</si>
  <si>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</si>
  <si>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</si>
  <si>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</si>
  <si>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</si>
  <si>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</si>
  <si>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</si>
  <si>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</si>
  <si>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</si>
  <si>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</si>
  <si>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</si>
  <si>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</si>
  <si>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</si>
  <si>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</si>
  <si>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</si>
  <si>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</si>
  <si>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</si>
  <si>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</si>
  <si>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</si>
  <si>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</si>
  <si>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</si>
  <si>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</si>
  <si>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</si>
  <si>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</si>
  <si>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</si>
  <si>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</si>
  <si>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</si>
  <si>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</si>
  <si>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</si>
  <si>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</si>
  <si>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</si>
  <si>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</si>
  <si>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</si>
  <si>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</si>
  <si>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</si>
  <si>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</si>
  <si>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</si>
  <si>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</si>
  <si>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</si>
  <si>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</si>
  <si>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</si>
  <si>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</si>
  <si>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</si>
  <si>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</si>
  <si>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</si>
  <si>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</si>
  <si>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</si>
  <si>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</si>
  <si>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</si>
  <si>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</si>
  <si>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</si>
  <si>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</si>
  <si>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</si>
  <si>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</si>
  <si>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</si>
  <si>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</si>
  <si>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</si>
  <si>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</si>
  <si>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</si>
  <si>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</si>
  <si>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</si>
  <si>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</si>
  <si>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</si>
  <si>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</si>
  <si>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</si>
  <si>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</si>
  <si>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</si>
  <si>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</si>
  <si>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</si>
  <si>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</si>
  <si>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</si>
  <si>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</si>
  <si>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</si>
  <si>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</si>
  <si>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</si>
  <si>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</si>
  <si>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</si>
  <si>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</si>
  <si>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</si>
  <si>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</si>
  <si>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</si>
  <si>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</si>
  <si>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</si>
  <si>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</si>
  <si>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</si>
  <si>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</si>
  <si>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</si>
  <si>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</si>
  <si>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</si>
  <si>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</si>
  <si>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</si>
  <si>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</si>
  <si>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</si>
  <si>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</si>
  <si>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</si>
  <si>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</si>
  <si>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</si>
  <si>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</si>
  <si>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</si>
  <si>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</si>
  <si>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</si>
  <si>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</si>
  <si>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</si>
  <si>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</si>
  <si>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</si>
  <si>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</si>
  <si>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</si>
  <si>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</si>
  <si>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</si>
  <si>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</si>
  <si>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</si>
  <si>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</si>
  <si>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</si>
  <si>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</si>
  <si>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</si>
  <si>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</si>
  <si>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</si>
  <si>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</si>
  <si>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</si>
  <si>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</si>
  <si>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</si>
  <si>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</si>
  <si>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</si>
  <si>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</si>
  <si>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</si>
  <si>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</si>
  <si>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</si>
  <si>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</si>
  <si>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</si>
  <si>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</si>
  <si>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</si>
  <si>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</si>
  <si>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</si>
  <si>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</si>
  <si>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</si>
  <si>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</si>
  <si>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</si>
  <si>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</si>
  <si>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</si>
  <si>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</si>
  <si>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</si>
  <si>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</si>
  <si>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</si>
  <si>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</si>
  <si>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</si>
  <si>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</si>
  <si>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</si>
  <si>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</si>
  <si>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</si>
  <si>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</si>
  <si>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</si>
  <si>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</si>
  <si>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</si>
  <si>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</si>
  <si>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</si>
  <si>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</si>
  <si>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</si>
  <si>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</si>
  <si>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</si>
  <si>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</si>
  <si>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</si>
  <si>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</si>
  <si>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</si>
  <si>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</si>
  <si>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</si>
  <si>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</si>
  <si>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</si>
  <si>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</si>
  <si>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</si>
  <si>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</si>
  <si>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</si>
  <si>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</si>
  <si>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</si>
  <si>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</si>
  <si>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</si>
  <si>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</si>
  <si>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</si>
  <si>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</si>
  <si>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</si>
  <si>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</si>
  <si>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</si>
  <si>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</si>
  <si>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</si>
  <si>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</si>
  <si>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</si>
  <si>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</si>
  <si>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</si>
  <si>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</si>
  <si>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</si>
  <si>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</si>
  <si>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</si>
  <si>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</si>
  <si>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</si>
  <si>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</si>
  <si>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</si>
  <si>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</si>
  <si>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</si>
  <si>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</si>
  <si>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</si>
  <si>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</si>
  <si>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</si>
  <si>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</si>
  <si>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</si>
  <si>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</si>
  <si>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</si>
  <si>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</si>
  <si>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</si>
  <si>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</si>
  <si>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</si>
  <si>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</si>
  <si>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</si>
  <si>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</si>
  <si>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</si>
  <si>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</si>
  <si>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</si>
  <si>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</si>
  <si>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</si>
  <si>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</si>
  <si>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</si>
  <si>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</si>
  <si>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</si>
  <si>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</si>
  <si>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</si>
  <si>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</si>
  <si>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</si>
  <si>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</si>
  <si>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</si>
  <si>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</si>
  <si>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</si>
  <si>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</si>
  <si>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</si>
  <si>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</si>
  <si>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</si>
  <si>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</si>
  <si>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</si>
  <si>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</si>
  <si>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</si>
  <si>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</si>
  <si>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</si>
  <si>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</si>
  <si>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</si>
  <si>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</si>
  <si>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</si>
  <si>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</si>
  <si>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</si>
  <si>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</si>
  <si>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</si>
  <si>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</si>
  <si>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</si>
  <si>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</si>
  <si>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</si>
  <si>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</si>
  <si>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</si>
  <si>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</si>
  <si>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</si>
  <si>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</si>
  <si>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</si>
  <si>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</si>
  <si>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</si>
  <si>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</si>
  <si>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</si>
  <si>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</si>
  <si>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</si>
  <si>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</si>
  <si>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</si>
  <si>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</si>
  <si>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</si>
  <si>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</si>
  <si>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</si>
  <si>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</si>
  <si>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</si>
  <si>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</si>
  <si>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</si>
  <si>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</si>
  <si>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</si>
  <si>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</si>
  <si>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</si>
  <si>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</si>
  <si>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</si>
  <si>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</si>
  <si>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</si>
  <si>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</si>
  <si>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</si>
  <si>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</si>
  <si>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</si>
  <si>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</si>
  <si>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</si>
  <si>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</si>
  <si>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</si>
  <si>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</si>
  <si>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</si>
  <si>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</si>
  <si>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</si>
  <si>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</si>
  <si>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</si>
  <si>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</si>
  <si>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</si>
  <si>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</si>
  <si>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</si>
  <si>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</si>
  <si>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</si>
  <si>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</si>
  <si>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</si>
  <si>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</si>
  <si>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</si>
  <si>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</si>
  <si>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</si>
  <si>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</si>
  <si>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</si>
  <si>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</si>
  <si>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</si>
  <si>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</si>
  <si>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</si>
  <si>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</si>
  <si>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</si>
  <si>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</si>
  <si>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</si>
  <si>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</si>
  <si>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</si>
  <si>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</si>
  <si>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</si>
  <si>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</si>
  <si>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</si>
  <si>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</si>
  <si>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</si>
  <si>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</si>
  <si>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</si>
  <si>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</si>
  <si>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</si>
  <si>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</si>
  <si>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</si>
  <si>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</si>
  <si>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</si>
  <si>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</si>
  <si>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</si>
  <si>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</si>
  <si>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</si>
  <si>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</si>
  <si>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</si>
  <si>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</si>
  <si>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</si>
  <si>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</si>
  <si>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</si>
  <si>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</si>
  <si>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</si>
  <si>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</si>
  <si>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</si>
  <si>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</si>
  <si>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</si>
  <si>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</si>
  <si>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</si>
  <si>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</si>
  <si>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</si>
  <si>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</si>
  <si>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</si>
  <si>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</si>
  <si>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</si>
  <si>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</si>
  <si>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</si>
  <si>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</si>
  <si>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</si>
  <si>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</si>
  <si>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</si>
  <si>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</si>
  <si>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</si>
  <si>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</si>
  <si>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</si>
  <si>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</si>
  <si>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</si>
  <si>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</si>
  <si>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</si>
  <si>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</si>
  <si>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</si>
  <si>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</si>
  <si>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</si>
  <si>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</si>
  <si>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</si>
  <si>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</si>
  <si>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</si>
  <si>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</si>
  <si>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</si>
  <si>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</si>
  <si>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</si>
  <si>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</si>
  <si>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</si>
  <si>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</si>
  <si>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</si>
  <si>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</si>
  <si>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</si>
  <si>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</si>
  <si>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</si>
  <si>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</si>
  <si>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</si>
  <si>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</si>
  <si>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</si>
  <si>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</si>
  <si>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</si>
  <si>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</si>
  <si>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</si>
  <si>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</si>
  <si>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</si>
  <si>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</si>
  <si>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</si>
  <si>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</si>
  <si>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</si>
  <si>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</si>
  <si>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</si>
  <si>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</si>
  <si>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</si>
  <si>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</si>
  <si>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</si>
  <si>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</si>
  <si>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</si>
  <si>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</si>
  <si>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</si>
  <si>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</si>
  <si>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</si>
  <si>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</si>
  <si>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</si>
  <si>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</si>
  <si>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</si>
  <si>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</si>
  <si>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</si>
  <si>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</si>
  <si>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</si>
  <si>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</si>
  <si>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</si>
  <si>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</si>
  <si>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</si>
  <si>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</si>
  <si>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</si>
  <si>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</si>
  <si>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</si>
  <si>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</si>
  <si>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</si>
  <si>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</si>
  <si>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</si>
  <si>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</si>
  <si>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</si>
  <si>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</si>
  <si>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</si>
  <si>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</si>
  <si>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</si>
  <si>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</si>
  <si>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</si>
  <si>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</si>
  <si>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</si>
  <si>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</si>
  <si>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</si>
  <si>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</si>
  <si>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</si>
  <si>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</si>
  <si>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</si>
  <si>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</si>
  <si>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</si>
  <si>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</si>
  <si>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</si>
  <si>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</si>
  <si>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</si>
  <si>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</si>
  <si>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</si>
  <si>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</si>
  <si>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</si>
  <si>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</si>
  <si>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</si>
  <si>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</si>
  <si>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</si>
  <si>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</si>
  <si>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</si>
  <si>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</si>
  <si>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</si>
  <si>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</si>
  <si>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</si>
  <si>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</si>
  <si>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</si>
  <si>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</si>
  <si>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</si>
  <si>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</si>
  <si>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</si>
  <si>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</si>
  <si>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</si>
  <si>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</si>
  <si>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</si>
  <si>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</si>
  <si>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</si>
  <si>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</si>
  <si>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</si>
  <si>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</si>
  <si>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</si>
  <si>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</si>
  <si>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</si>
  <si>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</si>
  <si>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</si>
  <si>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</si>
  <si>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</si>
  <si>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</si>
  <si>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</si>
  <si>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</si>
  <si>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</si>
  <si>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</si>
  <si>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</si>
  <si>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</si>
  <si>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</si>
  <si>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</si>
  <si>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</si>
  <si>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</si>
  <si>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</si>
  <si>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</si>
  <si>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</si>
  <si>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</si>
  <si>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</si>
  <si>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</si>
  <si>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</si>
  <si>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</si>
  <si>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</si>
  <si>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</si>
  <si>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</si>
  <si>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</si>
  <si>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</si>
  <si>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</si>
  <si>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</si>
  <si>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</si>
  <si>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</si>
  <si>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</si>
  <si>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</si>
  <si>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</si>
  <si>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</si>
  <si>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</si>
  <si>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</si>
  <si>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</si>
  <si>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</si>
  <si>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</si>
  <si>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</si>
  <si>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</si>
  <si>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</si>
  <si>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</si>
  <si>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</si>
  <si>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</si>
  <si>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</si>
  <si>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</si>
  <si>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</si>
  <si>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</si>
  <si>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</si>
  <si>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</si>
  <si>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</si>
  <si>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</si>
  <si>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</si>
  <si>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</si>
  <si>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</si>
  <si>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</si>
  <si>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</si>
  <si>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</si>
  <si>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</si>
  <si>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</si>
  <si>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</si>
  <si>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</si>
  <si>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</si>
  <si>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</si>
  <si>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</si>
  <si>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</si>
  <si>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</si>
  <si>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</si>
  <si>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</si>
  <si>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</si>
  <si>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</si>
  <si>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</si>
  <si>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</si>
  <si>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</si>
  <si>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</si>
  <si>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</si>
  <si>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</si>
  <si>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</si>
  <si>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</si>
  <si>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</si>
  <si>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</si>
  <si>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</si>
  <si>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</si>
  <si>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</si>
  <si>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</si>
  <si>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</si>
  <si>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</si>
  <si>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</si>
  <si>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</si>
  <si>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</si>
  <si>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</si>
  <si>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</si>
  <si>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</si>
  <si>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</si>
  <si>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</si>
  <si>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</si>
  <si>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</si>
  <si>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</si>
  <si>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</si>
  <si>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</si>
  <si>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</si>
  <si>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</si>
  <si>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</si>
  <si>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</si>
  <si>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</si>
  <si>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</si>
  <si>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</si>
  <si>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</si>
  <si>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</si>
  <si>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</si>
  <si>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</si>
  <si>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</si>
  <si>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</si>
  <si>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</si>
  <si>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</si>
  <si>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</si>
  <si>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</si>
  <si>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</si>
  <si>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</si>
  <si>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</si>
  <si>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</si>
  <si>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</si>
  <si>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</si>
  <si>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</si>
  <si>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</si>
  <si>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</si>
  <si>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</si>
  <si>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</si>
  <si>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</si>
  <si>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</si>
  <si>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</si>
  <si>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</si>
  <si>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</si>
  <si>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</si>
  <si>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</si>
  <si>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</si>
  <si>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</si>
  <si>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</si>
  <si>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</si>
  <si>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</si>
  <si>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</si>
  <si>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</si>
  <si>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</si>
  <si>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</si>
  <si>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</si>
  <si>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</si>
  <si>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</si>
  <si>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</si>
  <si>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</si>
  <si>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</si>
  <si>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</si>
  <si>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</si>
  <si>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</si>
  <si>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</si>
  <si>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</si>
  <si>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</si>
  <si>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</si>
  <si>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</si>
  <si>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</si>
  <si>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</si>
  <si>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</si>
  <si>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</si>
  <si>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</si>
  <si>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</si>
  <si>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</si>
  <si>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</si>
  <si>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</si>
  <si>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</si>
  <si>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</si>
  <si>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</si>
  <si>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</si>
  <si>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</si>
  <si>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</si>
  <si>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</si>
  <si>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</si>
  <si>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</si>
  <si>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</si>
  <si>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</si>
  <si>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</si>
  <si>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</si>
  <si>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</si>
  <si>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</si>
  <si>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</si>
  <si>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</si>
  <si>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</si>
  <si>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</si>
  <si>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</si>
  <si>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</si>
  <si>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</si>
  <si>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</si>
  <si>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</si>
  <si>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</si>
  <si>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</si>
  <si>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</si>
  <si>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</si>
  <si>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</si>
  <si>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</si>
  <si>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</si>
  <si>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</si>
  <si>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</si>
  <si>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</si>
  <si>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</si>
  <si>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</si>
  <si>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</si>
  <si>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</si>
  <si>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</si>
  <si>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</si>
  <si>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</si>
  <si>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</si>
  <si>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</si>
  <si>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</si>
  <si>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</si>
  <si>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</si>
  <si>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</si>
  <si>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</si>
  <si>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</si>
  <si>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</si>
  <si>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</si>
  <si>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</si>
  <si>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</si>
  <si>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</si>
  <si>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</si>
  <si>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</si>
  <si>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</si>
  <si>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</si>
  <si>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</si>
  <si>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</si>
  <si>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</si>
  <si>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</si>
  <si>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</si>
  <si>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</si>
  <si>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</si>
  <si>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</si>
  <si>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</si>
  <si>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</si>
  <si>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</si>
  <si>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</si>
  <si>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</si>
  <si>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</si>
  <si>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</si>
  <si>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</si>
  <si>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</si>
  <si>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</si>
  <si>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</si>
  <si>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</si>
  <si>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</si>
  <si>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</si>
  <si>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</si>
  <si>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</si>
  <si>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</si>
  <si>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</si>
  <si>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</si>
  <si>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</si>
  <si>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</si>
  <si>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</si>
  <si>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</si>
  <si>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</si>
  <si>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</si>
  <si>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</si>
  <si>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</si>
  <si>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</si>
  <si>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</si>
  <si>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</si>
  <si>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</si>
  <si>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</si>
  <si>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</si>
  <si>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</si>
  <si>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</si>
  <si>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</si>
  <si>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</si>
  <si>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</si>
  <si>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</si>
  <si>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</si>
  <si>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</si>
  <si>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</si>
  <si>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</si>
  <si>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</si>
  <si>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</si>
  <si>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</si>
  <si>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</si>
  <si>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</si>
  <si>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</si>
  <si>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</si>
  <si>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</si>
  <si>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</si>
  <si>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</si>
  <si>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</si>
  <si>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</si>
  <si>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</si>
  <si>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</si>
  <si>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</si>
  <si>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</si>
  <si>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</si>
  <si>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</si>
  <si>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</si>
  <si>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</si>
  <si>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</si>
  <si>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</si>
  <si>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</si>
  <si>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</si>
  <si>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</si>
  <si>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</si>
  <si>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</si>
  <si>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</si>
  <si>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</si>
  <si>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</si>
  <si>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</si>
  <si>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</si>
  <si>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</si>
  <si>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</si>
  <si>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</si>
  <si>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</si>
  <si>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</si>
  <si>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</si>
  <si>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</si>
  <si>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</si>
  <si>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</si>
  <si>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</si>
  <si>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</si>
  <si>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</si>
  <si>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</si>
  <si>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</si>
  <si>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</si>
  <si>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</si>
  <si>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</si>
  <si>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</si>
  <si>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</si>
  <si>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</si>
  <si>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</si>
  <si>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</si>
  <si>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</si>
  <si>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</si>
  <si>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</si>
  <si>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</si>
  <si>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</si>
  <si>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</si>
  <si>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</si>
  <si>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</si>
  <si>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</si>
  <si>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</si>
  <si>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</si>
  <si>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</si>
  <si>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</si>
  <si>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</si>
  <si>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</si>
  <si>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</si>
  <si>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</si>
  <si>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</si>
  <si>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</si>
  <si>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</si>
  <si>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</si>
  <si>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</si>
  <si>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</si>
  <si>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</si>
  <si>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</si>
  <si>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</si>
  <si>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</si>
  <si>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</si>
  <si>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</si>
  <si>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</si>
  <si>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</si>
  <si>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</si>
  <si>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</si>
  <si>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</si>
  <si>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</si>
  <si>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</si>
  <si>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</si>
  <si>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</si>
  <si>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</si>
  <si>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</si>
  <si>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</si>
  <si>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</si>
  <si>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</si>
  <si>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</si>
  <si>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</si>
  <si>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</si>
  <si>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</si>
  <si>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</si>
  <si>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</si>
  <si>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</si>
  <si>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</si>
  <si>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</si>
  <si>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</si>
  <si>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</si>
  <si>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</si>
  <si>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</si>
  <si>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</si>
  <si>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</si>
  <si>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</si>
  <si>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</si>
  <si>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</si>
  <si>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</si>
  <si>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</si>
  <si>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</si>
  <si>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</si>
  <si>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</si>
  <si>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</si>
  <si>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</si>
  <si>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</si>
  <si>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</si>
  <si>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</si>
  <si>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</si>
  <si>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</si>
  <si>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</si>
  <si>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</si>
  <si>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</si>
  <si>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</si>
  <si>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</si>
  <si>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</si>
  <si>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</si>
  <si>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</si>
  <si>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</si>
  <si>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</si>
  <si>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</si>
  <si>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</si>
  <si>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</si>
  <si>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</si>
  <si>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</si>
  <si>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</si>
  <si>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</si>
  <si>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</si>
  <si>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</si>
  <si>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</si>
  <si>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</si>
  <si>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</si>
  <si>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</si>
  <si>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</si>
  <si>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</si>
  <si>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</si>
  <si>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</si>
  <si>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</si>
  <si>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</si>
  <si>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</si>
  <si>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</si>
  <si>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</si>
  <si>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</si>
  <si>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</si>
  <si>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</si>
  <si>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</si>
  <si>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</si>
  <si>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</si>
  <si>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</si>
  <si>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</si>
  <si>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</si>
  <si>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</si>
  <si>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</si>
  <si>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</si>
  <si>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</si>
  <si>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</si>
  <si>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</si>
  <si>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</si>
  <si>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</si>
  <si>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</si>
  <si>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</si>
  <si>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</si>
  <si>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</si>
  <si>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</si>
  <si>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</si>
  <si>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</si>
  <si>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</si>
  <si>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</si>
  <si>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</si>
  <si>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</si>
  <si>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</si>
  <si>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</si>
  <si>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</si>
  <si>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</si>
  <si>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</si>
  <si>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</si>
  <si>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</si>
  <si>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</si>
  <si>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</si>
  <si>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</si>
  <si>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</si>
  <si>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</si>
  <si>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</si>
  <si>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</si>
  <si>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</si>
  <si>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</si>
  <si>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</si>
  <si>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</si>
  <si>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</si>
  <si>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</si>
  <si>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</si>
  <si>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</si>
  <si>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</si>
  <si>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</si>
  <si>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</si>
  <si>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</si>
  <si>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</si>
  <si>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</si>
  <si>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</si>
  <si>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</si>
  <si>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</si>
  <si>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</si>
  <si>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</si>
  <si>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</si>
  <si>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</si>
  <si>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</si>
  <si>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</si>
  <si>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</si>
  <si>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</si>
  <si>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</si>
  <si>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</si>
  <si>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</si>
  <si>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</si>
  <si>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</si>
  <si>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</si>
  <si>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</si>
  <si>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</si>
  <si>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</si>
  <si>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</si>
  <si>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</si>
  <si>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</si>
  <si>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</si>
  <si>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</si>
  <si>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</si>
  <si>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</si>
  <si>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</si>
  <si>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</si>
  <si>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</si>
  <si>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</si>
  <si>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</si>
  <si>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</si>
  <si>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</si>
  <si>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</si>
  <si>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</si>
  <si>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</si>
  <si>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</si>
  <si>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</si>
  <si>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</si>
  <si>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</si>
  <si>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</si>
  <si>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</si>
  <si>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</si>
  <si>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</si>
  <si>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</si>
  <si>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</si>
  <si>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</si>
  <si>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</si>
  <si>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</si>
  <si>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</si>
  <si>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</si>
  <si>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</si>
  <si>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</si>
  <si>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</si>
  <si>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</si>
  <si>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</si>
  <si>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</si>
  <si>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</si>
  <si>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</si>
  <si>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</si>
  <si>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</si>
  <si>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</si>
  <si>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</si>
  <si>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</si>
  <si>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</si>
  <si>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</si>
  <si>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</si>
  <si>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</si>
  <si>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</si>
  <si>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</si>
  <si>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</si>
  <si>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</si>
  <si>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</si>
  <si>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</si>
  <si>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</si>
  <si>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</si>
  <si>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</si>
  <si>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</si>
  <si>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</si>
  <si>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</si>
  <si>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</si>
  <si>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</si>
  <si>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</si>
  <si>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</si>
  <si>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</si>
  <si>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</si>
  <si>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</si>
  <si>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</si>
  <si>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</si>
  <si>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</si>
  <si>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</si>
  <si>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</si>
  <si>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</si>
  <si>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</si>
  <si>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</si>
  <si>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</si>
  <si>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</si>
  <si>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</si>
  <si>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</si>
  <si>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</si>
  <si>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</si>
  <si>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</si>
  <si>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</si>
  <si>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</si>
  <si>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</si>
  <si>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</si>
  <si>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</si>
  <si>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</si>
  <si>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</si>
  <si>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</si>
  <si>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</si>
  <si>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</si>
  <si>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</si>
  <si>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</si>
  <si>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</si>
  <si>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</si>
  <si>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</si>
  <si>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</si>
  <si>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</si>
  <si>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</si>
  <si>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</si>
  <si>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</si>
  <si>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</si>
  <si>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</si>
  <si>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</si>
  <si>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</si>
  <si>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</si>
  <si>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</si>
  <si>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</si>
  <si>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</si>
  <si>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</si>
  <si>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</si>
  <si>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</si>
  <si>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</si>
  <si>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</si>
  <si>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</si>
  <si>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</si>
  <si>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</si>
  <si>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</si>
  <si>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</si>
  <si>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</si>
  <si>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</si>
  <si>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</si>
  <si>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</si>
  <si>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</si>
  <si>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</si>
  <si>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</si>
  <si>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</si>
  <si>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</si>
  <si>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</si>
  <si>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</si>
  <si>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</si>
  <si>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</si>
  <si>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</si>
  <si>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</si>
  <si>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</si>
  <si>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</si>
  <si>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</si>
  <si>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</si>
  <si>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</si>
  <si>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</si>
  <si>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</si>
  <si>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</si>
  <si>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</si>
  <si>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</si>
  <si>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</si>
  <si>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</si>
  <si>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</si>
  <si>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</si>
  <si>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</si>
  <si>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</si>
  <si>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</si>
  <si>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</si>
  <si>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</si>
  <si>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</si>
  <si>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</si>
  <si>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</si>
  <si>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</si>
  <si>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</si>
  <si>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</si>
  <si>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</si>
  <si>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</si>
  <si>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</si>
  <si>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</si>
  <si>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</si>
  <si>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</si>
  <si>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</si>
  <si>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</si>
  <si>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</si>
  <si>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</si>
  <si>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</si>
  <si>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</si>
  <si>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</si>
  <si>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</si>
  <si>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</si>
  <si>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</si>
  <si>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</si>
  <si>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</si>
  <si>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</si>
  <si>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</si>
  <si>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</si>
  <si>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</si>
  <si>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</si>
  <si>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</si>
  <si>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</si>
  <si>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</si>
  <si>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</si>
  <si>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</si>
  <si>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</si>
  <si>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</si>
  <si>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</si>
  <si>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</si>
  <si>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</si>
  <si>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</si>
  <si>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</si>
  <si>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</si>
  <si>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</si>
  <si>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</si>
  <si>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</si>
  <si>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</si>
  <si>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</si>
  <si>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</si>
  <si>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</si>
  <si>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</si>
  <si>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</si>
  <si>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</si>
  <si>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</si>
  <si>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</si>
  <si>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</si>
  <si>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</si>
  <si>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</si>
  <si>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</si>
  <si>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</si>
  <si>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</si>
  <si>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</si>
  <si>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</si>
  <si>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</si>
  <si>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</si>
  <si>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</si>
  <si>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</si>
  <si>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</si>
  <si>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</si>
  <si>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</si>
  <si>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</si>
  <si>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</si>
  <si>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</si>
  <si>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</si>
  <si>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</si>
  <si>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</si>
  <si>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</si>
  <si>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</si>
  <si>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</si>
  <si>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</si>
  <si>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</si>
  <si>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</si>
  <si>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</si>
  <si>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</si>
  <si>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</si>
  <si>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</si>
  <si>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</si>
  <si>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</si>
  <si>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</si>
  <si>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</si>
  <si>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</si>
  <si>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</si>
  <si>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</si>
  <si>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</si>
  <si>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</si>
  <si>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</si>
  <si>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</si>
  <si>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</si>
  <si>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</si>
  <si>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</si>
  <si>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</si>
  <si>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</si>
  <si>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</si>
  <si>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</si>
  <si>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</si>
  <si>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</si>
  <si>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</si>
  <si>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</si>
  <si>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</si>
  <si>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</si>
  <si>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</si>
  <si>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</si>
  <si>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</si>
  <si>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</si>
  <si>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</si>
  <si>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</si>
  <si>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</si>
  <si>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</si>
  <si>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</si>
  <si>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</si>
  <si>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</si>
  <si>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</si>
  <si>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</si>
  <si>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</si>
  <si>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</si>
  <si>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</si>
  <si>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</si>
  <si>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</si>
  <si>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</si>
  <si>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</si>
  <si>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</si>
  <si>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</si>
  <si>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</si>
  <si>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</si>
  <si>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</si>
  <si>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</si>
  <si>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</si>
  <si>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</si>
  <si>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</si>
  <si>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</si>
  <si>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</si>
  <si>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</si>
  <si>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</si>
  <si>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</si>
  <si>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</si>
  <si>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</si>
  <si>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</si>
  <si>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</si>
  <si>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</si>
  <si>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</si>
  <si>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</si>
  <si>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</si>
  <si>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</si>
  <si>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</si>
  <si>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</si>
  <si>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</si>
  <si>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</si>
  <si>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</si>
  <si>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</si>
  <si>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</si>
  <si>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</si>
  <si>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</si>
  <si>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</si>
  <si>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</si>
  <si>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</si>
  <si>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</si>
  <si>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</si>
  <si>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</si>
  <si>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</si>
  <si>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</si>
  <si>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</si>
  <si>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</si>
  <si>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</si>
  <si>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</si>
  <si>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</si>
  <si>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</si>
  <si>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</si>
  <si>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</si>
  <si>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</si>
  <si>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</si>
  <si>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</si>
  <si>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</si>
  <si>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</si>
  <si>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</si>
  <si>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</si>
  <si>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</si>
  <si>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</si>
  <si>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</si>
  <si>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</si>
  <si>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</si>
  <si>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</si>
  <si>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</si>
  <si>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</si>
  <si>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</si>
  <si>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</si>
  <si>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</si>
  <si>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</si>
  <si>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</si>
  <si>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</si>
  <si>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</si>
  <si>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</si>
  <si>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</si>
  <si>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</si>
  <si>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</si>
  <si>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</si>
  <si>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</si>
  <si>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</si>
  <si>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</si>
  <si>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</si>
  <si>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</si>
  <si>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</si>
  <si>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</si>
  <si>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</si>
  <si>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</si>
  <si>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</si>
  <si>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</si>
  <si>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</si>
  <si>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</si>
  <si>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</si>
  <si>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</si>
  <si>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</si>
  <si>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</si>
  <si>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</si>
  <si>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</si>
  <si>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</si>
  <si>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</si>
  <si>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</si>
  <si>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</si>
  <si>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</si>
  <si>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</si>
  <si>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</si>
  <si>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</si>
  <si>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</si>
  <si>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</si>
  <si>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</si>
  <si>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</si>
  <si>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</si>
  <si>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</si>
  <si>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</si>
  <si>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</si>
  <si>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</si>
  <si>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</si>
  <si>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</si>
  <si>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</si>
  <si>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</si>
  <si>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</si>
  <si>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</si>
  <si>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</si>
  <si>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</si>
  <si>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</si>
  <si>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</si>
  <si>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</si>
  <si>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</si>
  <si>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</si>
  <si>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</si>
  <si>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</si>
  <si>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</si>
  <si>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</si>
  <si>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</si>
  <si>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</si>
  <si>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</si>
  <si>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</si>
  <si>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</si>
  <si>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</si>
  <si>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</si>
  <si>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</si>
  <si>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</si>
  <si>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</si>
  <si>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</si>
  <si>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</si>
  <si>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</si>
  <si>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</si>
  <si>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</si>
  <si>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</si>
  <si>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</si>
  <si>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</si>
  <si>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</si>
  <si>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</si>
  <si>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</si>
  <si>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</si>
  <si>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</si>
  <si>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</si>
  <si>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</si>
  <si>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</si>
  <si>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</si>
  <si>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</si>
  <si>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</si>
  <si>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</si>
  <si>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</si>
  <si>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</si>
  <si>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</si>
  <si>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</si>
  <si>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</si>
  <si>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</si>
  <si>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</si>
  <si>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</si>
  <si>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</si>
  <si>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</si>
  <si>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</si>
  <si>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</si>
  <si>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</si>
  <si>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</si>
  <si>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</si>
  <si>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</si>
  <si>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</si>
  <si>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</si>
  <si>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</si>
  <si>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</si>
  <si>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</si>
  <si>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</si>
  <si>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</si>
  <si>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</si>
  <si>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</si>
  <si>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</si>
  <si>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</si>
  <si>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</si>
  <si>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</si>
  <si>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</si>
  <si>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</si>
  <si>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</si>
  <si>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</si>
  <si>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</si>
  <si>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</si>
  <si>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</si>
  <si>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</si>
  <si>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</si>
  <si>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</si>
  <si>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</si>
  <si>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</si>
  <si>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</si>
  <si>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</si>
  <si>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</si>
  <si>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</si>
  <si>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</si>
  <si>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</si>
  <si>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</si>
  <si>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</si>
  <si>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</si>
  <si>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</si>
  <si>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</si>
  <si>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</si>
  <si>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</si>
  <si>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</si>
  <si>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</si>
  <si>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</si>
  <si>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</si>
  <si>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</si>
  <si>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</si>
  <si>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</si>
  <si>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</si>
  <si>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</si>
  <si>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</si>
  <si>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</si>
  <si>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</si>
  <si>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</si>
  <si>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</si>
  <si>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</si>
  <si>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</si>
  <si>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</si>
  <si>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</si>
  <si>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</si>
  <si>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</si>
  <si>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</si>
  <si>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</si>
  <si>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</si>
  <si>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</si>
  <si>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</si>
  <si>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</si>
  <si>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</si>
  <si>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</si>
  <si>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</si>
  <si>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</si>
  <si>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</si>
  <si>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</si>
  <si>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</si>
  <si>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</si>
  <si>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</si>
  <si>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</si>
  <si>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</si>
  <si>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</si>
  <si>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</si>
  <si>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</si>
  <si>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</si>
  <si>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</si>
  <si>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</si>
  <si>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</si>
  <si>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</si>
  <si>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</si>
  <si>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</si>
  <si>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</si>
  <si>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</si>
  <si>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</si>
  <si>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</si>
  <si>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</si>
  <si>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</si>
  <si>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</si>
  <si>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</si>
  <si>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</si>
  <si>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</si>
  <si>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</si>
  <si>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</si>
  <si>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</si>
  <si>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</si>
  <si>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</si>
  <si>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</si>
  <si>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</si>
  <si>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</si>
  <si>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</si>
  <si>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</si>
  <si>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</si>
  <si>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</si>
  <si>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</si>
  <si>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</si>
  <si>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</si>
  <si>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</si>
  <si>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</si>
  <si>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</si>
  <si>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</si>
  <si>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</si>
  <si>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</si>
  <si>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</si>
  <si>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</si>
  <si>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</si>
  <si>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</si>
  <si>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</si>
  <si>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</si>
  <si>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</si>
  <si>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</si>
  <si>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</si>
  <si>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</si>
  <si>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</si>
  <si>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</si>
  <si>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</si>
  <si>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</si>
  <si>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</si>
  <si>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</si>
  <si>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</si>
  <si>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</si>
  <si>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</si>
  <si>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</si>
  <si>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</si>
  <si>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</si>
  <si>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</si>
  <si>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</si>
  <si>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</si>
  <si>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</si>
  <si>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</si>
  <si>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</si>
  <si>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</si>
  <si>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</si>
  <si>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</si>
  <si>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</si>
  <si>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</si>
  <si>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</si>
  <si>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</si>
  <si>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</si>
  <si>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</si>
  <si>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</si>
  <si>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</si>
  <si>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</si>
  <si>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</si>
  <si>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</si>
  <si>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</si>
  <si>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</si>
  <si>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</si>
  <si>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</si>
  <si>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</si>
  <si>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</si>
  <si>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</si>
  <si>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</si>
  <si>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</si>
  <si>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</si>
  <si>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</si>
  <si>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</si>
  <si>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</si>
  <si>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</si>
  <si>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</si>
  <si>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</si>
  <si>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</si>
  <si>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</si>
  <si>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</si>
  <si>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</si>
  <si>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</si>
  <si>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</si>
  <si>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</si>
  <si>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</si>
  <si>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</si>
  <si>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</si>
  <si>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</si>
  <si>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</si>
  <si>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</si>
  <si>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</si>
  <si>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</si>
  <si>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</si>
  <si>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</si>
  <si>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</si>
  <si>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</si>
  <si>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</si>
  <si>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</si>
  <si>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</si>
  <si>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</si>
  <si>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</si>
  <si>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</si>
  <si>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</si>
  <si>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</si>
  <si>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</si>
  <si>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</si>
  <si>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</si>
  <si>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</si>
  <si>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</si>
  <si>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</si>
  <si>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</si>
  <si>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</si>
  <si>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</si>
  <si>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</si>
  <si>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</si>
  <si>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</si>
  <si>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</si>
  <si>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</si>
  <si>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</si>
  <si>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</si>
  <si>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</si>
  <si>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</si>
  <si>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</si>
  <si>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</si>
  <si>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</si>
  <si>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</si>
  <si>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</si>
  <si>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</si>
  <si>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</si>
  <si>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</si>
  <si>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</si>
  <si>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</si>
  <si>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</si>
  <si>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</si>
  <si>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</si>
  <si>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</si>
  <si>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</si>
  <si>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</si>
  <si>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</si>
  <si>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</si>
  <si>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</si>
  <si>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</si>
  <si>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</si>
  <si>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</si>
  <si>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</si>
  <si>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</si>
  <si>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</si>
  <si>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</si>
  <si>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</si>
  <si>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</si>
  <si>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</si>
  <si>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</si>
  <si>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</si>
  <si>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</si>
  <si>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</si>
  <si>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</si>
  <si>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</si>
  <si>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</si>
  <si>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</si>
  <si>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</si>
  <si>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</si>
  <si>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</si>
  <si>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</si>
  <si>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</si>
  <si>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</si>
  <si>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</si>
  <si>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</si>
  <si>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</si>
  <si>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</si>
  <si>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</si>
  <si>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</si>
  <si>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</si>
  <si>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</si>
  <si>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</si>
  <si>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</si>
  <si>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</si>
  <si>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</si>
  <si>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</si>
  <si>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</si>
  <si>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</si>
  <si>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</si>
  <si>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</si>
  <si>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</si>
  <si>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</si>
  <si>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</si>
  <si>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</si>
  <si>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</si>
  <si>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</si>
  <si>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</si>
  <si>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</si>
  <si>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</si>
  <si>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</si>
  <si>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</si>
  <si>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</si>
  <si>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</si>
  <si>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</si>
  <si>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</si>
  <si>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</si>
  <si>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</si>
  <si>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</si>
  <si>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</si>
  <si>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</si>
  <si>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</si>
  <si>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</si>
  <si>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</si>
  <si>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</si>
  <si>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</si>
  <si>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</si>
  <si>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</si>
  <si>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</si>
  <si>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</si>
  <si>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</si>
  <si>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</si>
  <si>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</si>
  <si>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</si>
  <si>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</si>
  <si>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</si>
  <si>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</si>
  <si>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</si>
  <si>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</si>
  <si>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</si>
  <si>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</si>
  <si>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</si>
  <si>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</si>
  <si>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</si>
  <si>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</si>
  <si>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</si>
  <si>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</si>
  <si>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</si>
  <si>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</si>
  <si>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</si>
  <si>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</si>
  <si>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</si>
  <si>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</si>
  <si>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</si>
  <si>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</si>
  <si>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</si>
  <si>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</si>
  <si>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</si>
  <si>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</si>
  <si>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</si>
  <si>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</si>
  <si>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</si>
  <si>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</si>
  <si>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</si>
  <si>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</si>
  <si>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</si>
  <si>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</si>
  <si>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</si>
  <si>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</si>
  <si>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</si>
  <si>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</si>
  <si>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</si>
  <si>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</si>
  <si>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</si>
  <si>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</si>
  <si>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</si>
  <si>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</si>
  <si>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</si>
  <si>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</si>
  <si>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</si>
  <si>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</si>
  <si>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</si>
  <si>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</si>
  <si>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</si>
  <si>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</si>
  <si>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</si>
  <si>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</si>
  <si>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</si>
  <si>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</si>
  <si>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</si>
  <si>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</si>
  <si>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</si>
  <si>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</si>
  <si>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</si>
  <si>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</si>
  <si>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</si>
  <si>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</si>
  <si>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</si>
  <si>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</si>
  <si>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</si>
  <si>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</si>
  <si>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</si>
  <si>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</si>
  <si>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</si>
  <si>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</si>
  <si>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</si>
  <si>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</si>
  <si>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</si>
  <si>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</si>
  <si>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</si>
  <si>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</si>
  <si>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</si>
  <si>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</si>
  <si>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</si>
  <si>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</si>
  <si>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</si>
  <si>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</si>
  <si>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</si>
  <si>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</si>
  <si>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</si>
  <si>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</si>
  <si>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</si>
  <si>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</si>
  <si>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</si>
  <si>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</si>
  <si>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</si>
  <si>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</si>
  <si>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</si>
  <si>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</si>
  <si>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</si>
  <si>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</si>
  <si>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</si>
  <si>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</si>
  <si>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</si>
  <si>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</si>
  <si>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</si>
  <si>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</si>
  <si>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</si>
  <si>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</si>
  <si>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</si>
  <si>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</si>
  <si>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</si>
  <si>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</si>
  <si>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</si>
  <si>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</si>
  <si>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</si>
  <si>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</si>
  <si>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</si>
  <si>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</si>
  <si>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</si>
  <si>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</si>
  <si>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</si>
  <si>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</si>
  <si>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</si>
  <si>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</si>
  <si>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</si>
  <si>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</si>
  <si>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</si>
  <si>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</si>
  <si>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</si>
  <si>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</si>
  <si>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</si>
  <si>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</si>
  <si>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</si>
  <si>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</si>
  <si>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</si>
  <si>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</si>
  <si>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</si>
  <si>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</si>
  <si>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</si>
  <si>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</si>
  <si>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</si>
  <si>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</si>
  <si>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</si>
  <si>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</si>
  <si>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</si>
  <si>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</si>
  <si>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</si>
  <si>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</si>
  <si>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</si>
  <si>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</si>
  <si>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</si>
  <si>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</si>
  <si>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</si>
  <si>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</si>
  <si>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</si>
  <si>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</si>
  <si>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</si>
  <si>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</si>
  <si>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</si>
  <si>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</si>
  <si>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</si>
  <si>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</si>
  <si>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</si>
  <si>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</si>
  <si>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</si>
  <si>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</si>
  <si>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</si>
  <si>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</si>
  <si>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</si>
  <si>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</si>
  <si>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</si>
  <si>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</si>
  <si>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</si>
  <si>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</si>
  <si>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</si>
  <si>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</si>
  <si>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</si>
  <si>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</si>
  <si>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</si>
  <si>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</si>
  <si>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</si>
  <si>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</si>
  <si>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</si>
  <si>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</si>
  <si>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</si>
  <si>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</si>
  <si>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</si>
  <si>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</si>
  <si>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</si>
  <si>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</si>
  <si>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</si>
  <si>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</si>
  <si>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</si>
  <si>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</si>
  <si>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</si>
  <si>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</si>
  <si>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</si>
  <si>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</si>
  <si>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</si>
  <si>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</si>
  <si>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</si>
  <si>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</si>
  <si>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</si>
  <si>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</si>
  <si>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</si>
  <si>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</si>
  <si>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</si>
  <si>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</si>
  <si>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</si>
  <si>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</si>
  <si>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</si>
  <si>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</si>
  <si>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</si>
  <si>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</si>
  <si>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</si>
  <si>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</si>
  <si>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</si>
  <si>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</si>
  <si>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</si>
  <si>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</si>
  <si>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</si>
  <si>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</si>
  <si>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</si>
  <si>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</si>
  <si>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</si>
  <si>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</si>
  <si>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</si>
  <si>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</si>
  <si>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</si>
  <si>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</si>
  <si>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</si>
  <si>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</si>
  <si>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</si>
  <si>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</si>
  <si>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</si>
  <si>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</si>
  <si>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</si>
  <si>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</si>
  <si>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</si>
  <si>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</si>
  <si>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</si>
  <si>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</si>
  <si>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</si>
  <si>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</si>
  <si>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</si>
  <si>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</si>
  <si>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</si>
  <si>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</si>
  <si>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</si>
  <si>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</si>
  <si>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</si>
  <si>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</si>
  <si>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</si>
  <si>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</si>
  <si>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</si>
  <si>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</si>
  <si>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</si>
  <si>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</si>
  <si>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</si>
  <si>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</si>
  <si>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</si>
  <si>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</si>
  <si>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</si>
  <si>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</si>
  <si>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</si>
  <si>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</si>
  <si>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</si>
  <si>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</si>
  <si>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</si>
  <si>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</si>
  <si>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</si>
  <si>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</si>
  <si>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</si>
  <si>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</si>
  <si>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</si>
  <si>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</si>
  <si>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</si>
  <si>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</si>
  <si>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</si>
  <si>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</si>
  <si>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</si>
  <si>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</si>
  <si>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</si>
  <si>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</si>
  <si>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</si>
  <si>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</si>
  <si>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</si>
  <si>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</si>
  <si>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</si>
  <si>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</si>
  <si>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</si>
  <si>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</si>
  <si>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</si>
  <si>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</si>
  <si>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</si>
  <si>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</si>
  <si>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</si>
  <si>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</si>
  <si>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</si>
  <si>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</si>
  <si>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</si>
  <si>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</si>
  <si>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</si>
  <si>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</si>
  <si>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</si>
  <si>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</si>
  <si>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</si>
  <si>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</si>
  <si>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</si>
  <si>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</si>
  <si>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</si>
  <si>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</si>
  <si>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</si>
  <si>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</si>
  <si>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</si>
  <si>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</si>
  <si>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</si>
  <si>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</si>
  <si>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</si>
  <si>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</si>
  <si>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</si>
  <si>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</si>
  <si>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</si>
  <si>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</si>
  <si>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</si>
  <si>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</si>
  <si>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</si>
  <si>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</si>
  <si>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</si>
  <si>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</si>
  <si>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</si>
  <si>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</si>
  <si>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</si>
  <si>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</si>
  <si>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</si>
  <si>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</si>
  <si>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</si>
  <si>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</si>
  <si>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</si>
  <si>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</si>
  <si>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</si>
  <si>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</si>
  <si>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</si>
  <si>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</si>
  <si>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</si>
  <si>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</si>
  <si>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</si>
  <si>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</si>
  <si>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</si>
  <si>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</si>
  <si>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</si>
  <si>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</si>
  <si>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</si>
  <si>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</si>
  <si>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</si>
  <si>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</si>
  <si>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</si>
  <si>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</si>
  <si>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</si>
  <si>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</si>
  <si>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</si>
  <si>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</si>
  <si>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</si>
  <si>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</si>
  <si>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</si>
  <si>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</si>
  <si>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</si>
  <si>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</si>
  <si>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</si>
  <si>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</si>
  <si>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</si>
  <si>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</si>
  <si>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</si>
  <si>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</si>
  <si>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</si>
  <si>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</si>
  <si>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</si>
  <si>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</si>
  <si>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</si>
  <si>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</si>
  <si>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</si>
  <si>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</si>
  <si>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</si>
  <si>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</si>
  <si>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</si>
  <si>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</si>
  <si>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</si>
  <si>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</si>
  <si>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</si>
  <si>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</si>
  <si>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</si>
  <si>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</si>
  <si>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</si>
  <si>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</si>
  <si>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</si>
  <si>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</si>
  <si>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</si>
  <si>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</si>
  <si>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</si>
  <si>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</si>
  <si>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</si>
  <si>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</si>
  <si>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</si>
  <si>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</si>
  <si>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</si>
  <si>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</si>
  <si>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</si>
  <si>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</si>
  <si>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</si>
  <si>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</si>
  <si>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</si>
  <si>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</si>
  <si>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</si>
  <si>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</si>
  <si>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</si>
  <si>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</si>
  <si>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</si>
  <si>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</si>
  <si>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</si>
  <si>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</si>
  <si>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</si>
  <si>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</si>
  <si>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</si>
  <si>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</si>
  <si>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</si>
  <si>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</si>
  <si>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</si>
  <si>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</si>
  <si>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</si>
  <si>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</si>
  <si>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</si>
  <si>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</si>
  <si>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</si>
  <si>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</si>
  <si>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</si>
  <si>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</si>
  <si>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</si>
  <si>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</si>
  <si>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</si>
  <si>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</si>
  <si>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</si>
  <si>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</si>
  <si>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</si>
  <si>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</si>
  <si>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</si>
  <si>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</si>
  <si>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</si>
  <si>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</si>
  <si>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</si>
  <si>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</si>
  <si>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</si>
  <si>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</si>
  <si>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</si>
  <si>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</si>
  <si>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</si>
  <si>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</si>
  <si>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</si>
  <si>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</si>
  <si>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</si>
  <si>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</si>
  <si>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</si>
  <si>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</si>
  <si>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</si>
  <si>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</si>
  <si>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</si>
  <si>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</si>
  <si>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</si>
  <si>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</si>
  <si>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</si>
  <si>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</si>
  <si>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</si>
  <si>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</si>
  <si>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</si>
  <si>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</si>
  <si>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</si>
  <si>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</si>
  <si>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</si>
  <si>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</si>
  <si>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</si>
  <si>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</si>
  <si>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</si>
  <si>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</si>
  <si>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</si>
  <si>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</si>
  <si>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</si>
  <si>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</si>
  <si>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</si>
  <si>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</si>
  <si>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</si>
  <si>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</si>
  <si>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</si>
  <si>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</si>
  <si>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</si>
  <si>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</si>
  <si>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</si>
  <si>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</si>
  <si>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</si>
  <si>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</si>
  <si>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</si>
  <si>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</si>
  <si>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</si>
  <si>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</si>
  <si>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</si>
  <si>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</si>
  <si>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</si>
  <si>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</si>
  <si>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</si>
  <si>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</si>
  <si>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</si>
  <si>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</si>
  <si>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</si>
  <si>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</si>
  <si>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</si>
  <si>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</si>
  <si>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</si>
  <si>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</si>
  <si>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</si>
  <si>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</si>
  <si>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</si>
  <si>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</si>
  <si>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</si>
  <si>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</si>
  <si>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</si>
  <si>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</si>
  <si>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</si>
  <si>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</si>
  <si>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</si>
  <si>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</si>
  <si>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</si>
  <si>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</si>
  <si>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</si>
  <si>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</si>
  <si>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</si>
  <si>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</si>
  <si>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</si>
  <si>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</si>
  <si>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</si>
  <si>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</si>
  <si>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</si>
  <si>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</si>
  <si>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</si>
  <si>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</si>
  <si>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</si>
  <si>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</si>
  <si>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</si>
  <si>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</si>
  <si>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</si>
  <si>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</si>
  <si>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</si>
  <si>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</si>
  <si>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</si>
  <si>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</si>
  <si>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</si>
  <si>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</si>
  <si>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</si>
  <si>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</si>
  <si>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</si>
  <si>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</si>
  <si>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</si>
  <si>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</si>
  <si>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</si>
  <si>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</si>
  <si>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</si>
  <si>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</si>
  <si>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</si>
  <si>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</si>
  <si>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</si>
  <si>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</si>
  <si>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</si>
  <si>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</si>
  <si>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</si>
  <si>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</si>
  <si>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</si>
  <si>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</si>
  <si>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</si>
  <si>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</si>
  <si>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</si>
  <si>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</si>
  <si>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</si>
  <si>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</si>
  <si>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</si>
  <si>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</si>
  <si>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</si>
  <si>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</si>
  <si>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</si>
  <si>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</si>
  <si>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</si>
  <si>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</si>
  <si>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</si>
  <si>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</si>
  <si>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</si>
  <si>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</si>
  <si>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</si>
  <si>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</si>
  <si>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</si>
  <si>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</si>
  <si>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</si>
  <si>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</si>
  <si>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</si>
  <si>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</si>
  <si>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</si>
  <si>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</si>
  <si>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</si>
  <si>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</si>
  <si>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</si>
  <si>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</si>
  <si>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</si>
  <si>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</si>
  <si>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</si>
  <si>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</si>
  <si>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</si>
  <si>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</si>
  <si>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</si>
  <si>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</si>
  <si>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</si>
  <si>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</si>
  <si>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</si>
  <si>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</si>
  <si>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</si>
  <si>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</si>
  <si>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</si>
  <si>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</si>
  <si>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</si>
  <si>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</si>
  <si>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</si>
  <si>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</si>
  <si>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</si>
  <si>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</si>
  <si>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</si>
  <si>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</si>
  <si>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</si>
  <si>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</si>
  <si>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</si>
  <si>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</si>
  <si>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</si>
  <si>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</si>
  <si>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</si>
  <si>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</si>
  <si>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</si>
  <si>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</si>
  <si>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</si>
  <si>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</si>
  <si>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</si>
  <si>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</si>
  <si>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</si>
  <si>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</si>
  <si>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</si>
  <si>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</si>
  <si>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</si>
  <si>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</si>
  <si>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</si>
  <si>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</si>
  <si>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</si>
  <si>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</si>
  <si>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</si>
  <si>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</si>
  <si>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</si>
  <si>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</si>
  <si>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</si>
  <si>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</si>
  <si>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</si>
  <si>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</si>
  <si>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</si>
  <si>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</si>
  <si>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</si>
  <si>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</si>
  <si>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</si>
  <si>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</si>
  <si>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</si>
  <si>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</si>
  <si>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</si>
  <si>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</si>
  <si>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</si>
  <si>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</si>
  <si>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</si>
  <si>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</si>
  <si>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</si>
  <si>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</si>
  <si>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</si>
  <si>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</si>
  <si>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</si>
  <si>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</si>
  <si>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</si>
  <si>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</si>
  <si>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</si>
  <si>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</si>
  <si>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</si>
  <si>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</si>
  <si>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</si>
  <si>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</si>
  <si>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</si>
  <si>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</si>
  <si>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</si>
  <si>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</si>
  <si>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</si>
  <si>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</si>
  <si>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</si>
  <si>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</si>
  <si>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</si>
  <si>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</si>
  <si>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</si>
  <si>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</si>
  <si>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</si>
  <si>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</si>
  <si>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</si>
  <si>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</si>
  <si>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</si>
  <si>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</si>
  <si>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</si>
  <si>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</si>
  <si>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</si>
  <si>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</si>
  <si>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</si>
  <si>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</si>
  <si>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</si>
  <si>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</si>
  <si>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</si>
  <si>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</si>
  <si>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</si>
  <si>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</si>
  <si>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</si>
  <si>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</si>
  <si>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</si>
  <si>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</si>
  <si>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</si>
  <si>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</si>
  <si>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</si>
  <si>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</si>
  <si>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</si>
  <si>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</si>
  <si>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</si>
  <si>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</si>
  <si>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</si>
  <si>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</si>
  <si>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</si>
  <si>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</si>
  <si>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</si>
  <si>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</si>
  <si>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</si>
  <si>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</si>
  <si>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</si>
  <si>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</si>
  <si>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</si>
  <si>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</si>
  <si>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</si>
  <si>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</si>
  <si>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</si>
  <si>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</si>
  <si>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</si>
  <si>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</si>
  <si>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</si>
  <si>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</si>
  <si>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</si>
  <si>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</si>
  <si>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</si>
  <si>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</si>
  <si>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</si>
  <si>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</si>
  <si>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</si>
  <si>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</si>
  <si>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</si>
  <si>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</si>
  <si>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</si>
  <si>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</si>
  <si>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</si>
  <si>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</si>
  <si>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</si>
  <si>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</si>
  <si>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</si>
  <si>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</si>
  <si>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</si>
  <si>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</si>
  <si>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</si>
  <si>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</si>
  <si>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</si>
  <si>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</si>
  <si>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</si>
  <si>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</si>
  <si>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</si>
  <si>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</si>
  <si>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</si>
  <si>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</si>
  <si>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</si>
  <si>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</si>
  <si>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</si>
  <si>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</si>
  <si>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</si>
  <si>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</si>
  <si>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</si>
  <si>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</si>
  <si>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</si>
  <si>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</si>
  <si>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</si>
  <si>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</si>
  <si>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</si>
  <si>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</si>
  <si>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</si>
  <si>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</si>
  <si>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</si>
  <si>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</si>
  <si>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</si>
  <si>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</si>
  <si>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</si>
  <si>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</si>
  <si>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</si>
  <si>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</si>
  <si>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</si>
  <si>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</si>
  <si>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</si>
  <si>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</si>
  <si>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</si>
  <si>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</si>
  <si>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</si>
  <si>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</si>
  <si>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</si>
  <si>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</si>
  <si>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</si>
  <si>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</si>
  <si>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</si>
  <si>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</si>
  <si>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</si>
  <si>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</si>
  <si>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</si>
  <si>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</si>
  <si>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</si>
  <si>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</si>
  <si>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</si>
  <si>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</si>
  <si>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</si>
  <si>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</si>
  <si>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</si>
  <si>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</si>
  <si>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</si>
  <si>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</si>
  <si>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</si>
  <si>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</si>
  <si>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</si>
  <si>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</si>
  <si>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</si>
  <si>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</si>
  <si>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</si>
  <si>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</si>
  <si>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</si>
  <si>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</si>
  <si>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</si>
  <si>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</si>
  <si>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</si>
  <si>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</si>
  <si>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</si>
  <si>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</si>
  <si>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</si>
  <si>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</si>
  <si>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</si>
  <si>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</si>
  <si>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</si>
  <si>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</si>
  <si>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</si>
  <si>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</si>
  <si>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</si>
  <si>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</si>
  <si>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</si>
  <si>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</si>
  <si>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</si>
  <si>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</si>
  <si>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</si>
  <si>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</si>
  <si>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</si>
  <si>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</si>
  <si>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</si>
  <si>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</si>
  <si>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</si>
  <si>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</si>
  <si>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</si>
  <si>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</si>
  <si>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</si>
  <si>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</si>
  <si>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</si>
  <si>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</si>
  <si>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</si>
  <si>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</si>
  <si>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</si>
  <si>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</si>
  <si>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</si>
  <si>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</si>
  <si>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</si>
  <si>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</si>
  <si>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</si>
  <si>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</si>
  <si>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</si>
  <si>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</si>
  <si>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</si>
  <si>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</si>
  <si>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</si>
  <si>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</si>
  <si>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</si>
  <si>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</si>
  <si>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</si>
  <si>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</si>
  <si>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</si>
  <si>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</si>
  <si>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</si>
  <si>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</si>
  <si>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</si>
  <si>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</si>
  <si>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</si>
  <si>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</si>
  <si>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</si>
  <si>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</si>
  <si>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</si>
  <si>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</si>
  <si>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</si>
  <si>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</si>
  <si>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</si>
  <si>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</si>
  <si>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</si>
  <si>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</si>
  <si>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</si>
  <si>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</si>
  <si>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</si>
  <si>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</si>
  <si>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</si>
  <si>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</si>
  <si>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</si>
  <si>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</si>
  <si>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</si>
  <si>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</si>
  <si>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</si>
  <si>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</si>
  <si>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</si>
  <si>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</si>
  <si>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</si>
  <si>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</si>
  <si>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</si>
  <si>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</si>
  <si>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</si>
  <si>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</si>
  <si>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</si>
  <si>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</si>
  <si>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</si>
  <si>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</si>
  <si>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</si>
  <si>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</si>
  <si>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</si>
  <si>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</si>
  <si>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</si>
  <si>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</si>
  <si>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</si>
  <si>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</si>
  <si>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</si>
  <si>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</si>
  <si>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</si>
  <si>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</si>
  <si>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</si>
  <si>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</si>
  <si>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</si>
  <si>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</si>
  <si>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</si>
  <si>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</si>
  <si>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</si>
  <si>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</si>
  <si>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</si>
  <si>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</si>
  <si>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</si>
  <si>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</si>
  <si>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</si>
  <si>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</si>
  <si>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</si>
  <si>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</si>
  <si>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</si>
  <si>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</si>
  <si>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</si>
  <si>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</si>
  <si>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</si>
  <si>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</si>
  <si>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</si>
  <si>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</si>
  <si>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</si>
  <si>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</si>
  <si>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</si>
  <si>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</si>
  <si>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</si>
  <si>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</si>
  <si>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</si>
  <si>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</si>
  <si>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</si>
  <si>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</si>
  <si>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</si>
  <si>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</si>
  <si>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</si>
  <si>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</si>
  <si>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</si>
  <si>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</si>
  <si>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</si>
  <si>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</si>
  <si>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</si>
  <si>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</si>
  <si>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</si>
  <si>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</si>
  <si>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</si>
  <si>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</si>
  <si>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</si>
  <si>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</si>
  <si>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</si>
  <si>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</si>
  <si>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</si>
  <si>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</si>
  <si>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</si>
  <si>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</si>
  <si>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</si>
  <si>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</si>
  <si>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</si>
  <si>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</si>
  <si>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</si>
  <si>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</si>
  <si>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</si>
  <si>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</si>
  <si>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</si>
  <si>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</si>
  <si>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</si>
  <si>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</si>
  <si>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</si>
  <si>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</si>
  <si>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</si>
  <si>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</si>
  <si>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</si>
  <si>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</si>
  <si>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</si>
  <si>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</si>
  <si>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</si>
  <si>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</si>
  <si>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</si>
  <si>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</si>
  <si>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</si>
  <si>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</si>
  <si>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</si>
  <si>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</si>
  <si>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</si>
  <si>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</si>
  <si>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</si>
  <si>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</si>
  <si>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</si>
  <si>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</si>
  <si>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</si>
  <si>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</si>
  <si>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</si>
  <si>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</si>
  <si>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</si>
  <si>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</si>
  <si>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</si>
  <si>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</si>
  <si>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</si>
  <si>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</si>
  <si>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</si>
  <si>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</si>
  <si>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</si>
  <si>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</si>
  <si>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</si>
  <si>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</si>
  <si>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</si>
  <si>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</si>
  <si>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</si>
  <si>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</si>
  <si>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</si>
  <si>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</si>
  <si>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</si>
  <si>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</si>
  <si>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</si>
  <si>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</si>
  <si>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</si>
  <si>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</si>
  <si>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</si>
  <si>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</si>
  <si>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</si>
  <si>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</si>
  <si>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</si>
  <si>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</si>
  <si>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</si>
  <si>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</si>
  <si>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</si>
  <si>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</si>
  <si>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</si>
  <si>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</si>
  <si>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</si>
  <si>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</si>
  <si>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</si>
  <si>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</si>
  <si>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</si>
  <si>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</si>
  <si>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</si>
  <si>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</si>
  <si>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</si>
  <si>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</si>
  <si>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</si>
  <si>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</si>
  <si>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</si>
  <si>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</si>
  <si>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</si>
  <si>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</si>
  <si>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</si>
  <si>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</si>
  <si>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</si>
  <si>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</si>
  <si>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</si>
  <si>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</si>
  <si>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</si>
  <si>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</si>
  <si>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</si>
  <si>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</si>
  <si>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</si>
  <si>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</si>
  <si>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</si>
  <si>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</si>
  <si>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</si>
  <si>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</si>
  <si>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</si>
  <si>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</si>
  <si>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</si>
  <si>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</si>
  <si>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</si>
  <si>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</si>
  <si>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</si>
  <si>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</si>
  <si>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</si>
  <si>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</si>
  <si>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</si>
  <si>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</si>
  <si>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</si>
  <si>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</si>
  <si>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</si>
  <si>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</si>
  <si>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</si>
  <si>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</si>
  <si>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</si>
  <si>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</si>
  <si>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</si>
  <si>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</si>
  <si>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</si>
  <si>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</si>
  <si>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</si>
  <si>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</si>
  <si>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</si>
  <si>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</si>
  <si>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</si>
  <si>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</si>
  <si>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</si>
  <si>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</si>
  <si>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</si>
  <si>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</si>
  <si>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</si>
  <si>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</si>
  <si>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</si>
  <si>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</si>
  <si>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</si>
  <si>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</si>
  <si>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</si>
  <si>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</si>
  <si>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</si>
  <si>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</si>
  <si>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</si>
  <si>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</si>
  <si>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</si>
  <si>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</si>
  <si>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</si>
  <si>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</si>
  <si>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</si>
  <si>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</si>
  <si>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</si>
  <si>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</si>
  <si>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</si>
  <si>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</si>
  <si>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</si>
  <si>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</si>
  <si>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</si>
  <si>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</si>
  <si>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</si>
  <si>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</si>
  <si>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</si>
  <si>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</si>
  <si>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</si>
  <si>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</si>
  <si>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</si>
  <si>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</si>
  <si>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</si>
  <si>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</si>
  <si>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</si>
  <si>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</si>
  <si>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</si>
  <si>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</si>
  <si>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</si>
  <si>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</si>
  <si>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</si>
  <si>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</si>
  <si>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</si>
  <si>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</si>
  <si>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</si>
  <si>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</si>
  <si>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</si>
  <si>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</si>
  <si>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</si>
  <si>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</si>
  <si>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</si>
  <si>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</si>
  <si>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</si>
  <si>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</si>
  <si>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</si>
  <si>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</si>
  <si>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</si>
  <si>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</si>
  <si>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</si>
  <si>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</si>
  <si>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</si>
  <si>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</si>
  <si>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</si>
  <si>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</si>
  <si>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</si>
  <si>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</si>
  <si>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</si>
  <si>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</si>
  <si>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</si>
  <si>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</si>
  <si>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</si>
  <si>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</si>
  <si>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</si>
  <si>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</si>
  <si>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</si>
  <si>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</si>
  <si>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</si>
  <si>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</si>
  <si>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</si>
  <si>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</si>
  <si>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</si>
  <si>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</si>
  <si>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</si>
  <si>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</si>
  <si>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</si>
  <si>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</si>
  <si>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</si>
  <si>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</si>
  <si>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</si>
  <si>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</si>
  <si>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</si>
  <si>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</si>
  <si>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</si>
  <si>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</si>
  <si>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</si>
  <si>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</si>
  <si>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</si>
  <si>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</si>
  <si>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</si>
  <si>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</si>
  <si>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</si>
  <si>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</si>
  <si>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</si>
  <si>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</si>
  <si>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</si>
  <si>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</si>
  <si>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</si>
  <si>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</si>
  <si>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</si>
  <si>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</si>
  <si>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</si>
  <si>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</si>
  <si>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</si>
  <si>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</si>
  <si>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</si>
  <si>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</si>
  <si>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</si>
  <si>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</si>
  <si>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</si>
  <si>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</si>
  <si>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</si>
  <si>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</si>
  <si>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</si>
  <si>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</si>
  <si>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</si>
  <si>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</si>
  <si>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</si>
  <si>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</si>
  <si>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</si>
  <si>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</si>
  <si>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</si>
  <si>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</si>
  <si>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</si>
  <si>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</si>
  <si>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</si>
  <si>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</si>
  <si>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</si>
  <si>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</si>
  <si>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</si>
  <si>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</si>
  <si>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</si>
  <si>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</si>
  <si>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</si>
  <si>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</si>
  <si>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</si>
  <si>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</si>
  <si>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</si>
  <si>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</si>
  <si>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</si>
  <si>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</si>
  <si>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</si>
  <si>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</si>
  <si>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</si>
  <si>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</si>
  <si>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</si>
  <si>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</si>
  <si>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</si>
  <si>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</si>
  <si>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</si>
  <si>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</si>
  <si>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</si>
  <si>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</si>
  <si>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</si>
  <si>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</si>
  <si>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</si>
  <si>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</si>
  <si>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</si>
  <si>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</si>
  <si>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</si>
  <si>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</si>
  <si>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</si>
  <si>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</si>
  <si>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</si>
  <si>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</si>
  <si>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</si>
  <si>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</si>
  <si>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</si>
  <si>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</si>
  <si>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</si>
  <si>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</si>
  <si>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</si>
  <si>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</si>
  <si>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</si>
  <si>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</si>
  <si>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</si>
  <si>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</si>
  <si>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</si>
  <si>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</si>
  <si>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</si>
  <si>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</si>
  <si>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</si>
  <si>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</si>
  <si>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</si>
  <si>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</si>
  <si>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</si>
  <si>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</si>
  <si>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</si>
  <si>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</si>
  <si>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</si>
  <si>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</si>
  <si>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</si>
  <si>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</si>
  <si>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</si>
  <si>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</si>
  <si>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</si>
  <si>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</si>
  <si>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</si>
  <si>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</si>
  <si>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</si>
  <si>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</si>
  <si>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</si>
  <si>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</si>
  <si>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</si>
  <si>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</si>
  <si>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</si>
  <si>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</si>
  <si>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</si>
  <si>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</si>
  <si>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</si>
  <si>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</si>
  <si>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</si>
  <si>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</si>
  <si>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</si>
  <si>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</si>
  <si>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</si>
  <si>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</si>
  <si>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</si>
  <si>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</si>
  <si>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</si>
  <si>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</si>
  <si>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</si>
  <si>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</si>
  <si>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</si>
  <si>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</si>
  <si>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</si>
  <si>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</si>
  <si>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</si>
  <si>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</si>
  <si>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</si>
  <si>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</si>
  <si>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</si>
  <si>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</si>
  <si>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</si>
  <si>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</si>
  <si>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</si>
  <si>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</si>
  <si>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</si>
  <si>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</si>
  <si>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</si>
  <si>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</si>
  <si>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</si>
  <si>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</si>
  <si>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</si>
  <si>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</si>
  <si>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</si>
  <si>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</si>
  <si>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</si>
  <si>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</si>
  <si>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</si>
  <si>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</si>
  <si>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</si>
  <si>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</si>
  <si>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</si>
  <si>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</si>
  <si>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</si>
  <si>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</si>
  <si>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</si>
  <si>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</si>
  <si>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</si>
  <si>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</si>
  <si>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</si>
  <si>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</si>
  <si>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</si>
  <si>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</si>
  <si>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</si>
  <si>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</si>
  <si>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</si>
  <si>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</si>
  <si>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</si>
  <si>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</si>
  <si>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</si>
  <si>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</si>
  <si>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</si>
  <si>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</si>
  <si>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</si>
  <si>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</si>
  <si>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</si>
  <si>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</si>
  <si>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</si>
  <si>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</si>
  <si>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</si>
  <si>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</si>
  <si>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</si>
  <si>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</si>
  <si>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</si>
  <si>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</si>
  <si>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</si>
  <si>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</si>
  <si>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</si>
  <si>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</si>
  <si>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</si>
  <si>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</si>
  <si>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</si>
  <si>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</si>
  <si>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</si>
  <si>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</si>
  <si>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</si>
  <si>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</si>
  <si>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</si>
  <si>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</si>
  <si>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</si>
  <si>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</si>
  <si>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</si>
  <si>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</si>
  <si>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</si>
  <si>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</si>
  <si>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</si>
  <si>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</si>
  <si>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</si>
  <si>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</si>
  <si>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</si>
  <si>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</si>
  <si>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</si>
  <si>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</si>
  <si>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</si>
  <si>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</si>
  <si>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</si>
  <si>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</si>
  <si>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</si>
  <si>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</si>
  <si>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</si>
  <si>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</si>
  <si>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</si>
  <si>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</si>
  <si>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</si>
  <si>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</si>
  <si>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</si>
  <si>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</si>
  <si>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</si>
  <si>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</si>
  <si>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</si>
  <si>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</si>
  <si>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</si>
  <si>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</si>
  <si>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</si>
  <si>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</si>
  <si>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</si>
  <si>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</si>
  <si>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</si>
  <si>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</si>
  <si>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</si>
  <si>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</si>
  <si>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</si>
  <si>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</si>
  <si>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</si>
  <si>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</si>
  <si>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</si>
  <si>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</si>
  <si>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</si>
  <si>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</si>
  <si>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</si>
  <si>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</si>
  <si>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</si>
  <si>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</si>
  <si>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</si>
  <si>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</si>
  <si>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</si>
  <si>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</si>
  <si>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</si>
  <si>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</si>
  <si>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</si>
  <si>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</si>
  <si>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</si>
  <si>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</si>
  <si>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</si>
  <si>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</si>
  <si>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</si>
  <si>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</si>
  <si>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</si>
  <si>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</si>
  <si>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</si>
  <si>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</si>
  <si>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</si>
  <si>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</si>
  <si>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</si>
  <si>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</si>
  <si>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</si>
  <si>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</si>
  <si>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</si>
  <si>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</si>
  <si>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</si>
  <si>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</si>
  <si>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</si>
  <si>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</si>
  <si>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</si>
  <si>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</si>
  <si>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</si>
  <si>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</si>
  <si>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</si>
  <si>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</si>
  <si>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</si>
  <si>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</si>
  <si>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</si>
  <si>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</si>
  <si>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</si>
  <si>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</si>
  <si>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</si>
  <si>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</si>
  <si>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</si>
  <si>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</si>
  <si>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</si>
  <si>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</si>
  <si>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</si>
  <si>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</si>
  <si>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</si>
  <si>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</si>
  <si>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</si>
  <si>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</si>
  <si>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</si>
  <si>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</si>
  <si>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</si>
  <si>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</si>
  <si>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</si>
  <si>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</si>
  <si>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</si>
  <si>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</si>
  <si>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</si>
  <si>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</si>
  <si>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</si>
  <si>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</si>
  <si>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</si>
  <si>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</si>
  <si>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</si>
  <si>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</si>
  <si>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</si>
  <si>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</si>
  <si>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</si>
  <si>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</si>
  <si>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</si>
  <si>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</si>
  <si>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</si>
  <si>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</si>
  <si>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</si>
  <si>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</si>
  <si>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</si>
  <si>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</si>
  <si>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</si>
  <si>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</si>
  <si>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</si>
  <si>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</si>
  <si>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</si>
  <si>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</si>
  <si>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</si>
  <si>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</si>
  <si>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</si>
  <si>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</si>
  <si>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</si>
  <si>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</si>
  <si>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</si>
  <si>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</si>
  <si>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</si>
  <si>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</si>
  <si>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</si>
  <si>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</si>
  <si>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</si>
  <si>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</si>
  <si>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</si>
  <si>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</si>
  <si>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</si>
  <si>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</si>
  <si>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</si>
  <si>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</si>
  <si>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</si>
  <si>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</si>
  <si>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</si>
  <si>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</si>
  <si>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</si>
  <si>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</si>
  <si>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</si>
  <si>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</si>
  <si>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</si>
  <si>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</si>
  <si>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</si>
  <si>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</si>
  <si>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</si>
  <si>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</si>
  <si>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</si>
  <si>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</si>
  <si>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</si>
  <si>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</si>
  <si>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</si>
  <si>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</si>
  <si>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</si>
  <si>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</si>
  <si>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</si>
  <si>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</si>
  <si>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</si>
  <si>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</si>
  <si>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</si>
  <si>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</si>
  <si>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</si>
  <si>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</si>
  <si>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</si>
  <si>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</si>
  <si>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</si>
  <si>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</si>
  <si>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</si>
  <si>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</si>
  <si>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</si>
  <si>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</si>
  <si>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</si>
  <si>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</si>
  <si>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</si>
  <si>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</si>
  <si>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</si>
  <si>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</si>
  <si>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</si>
  <si>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</si>
  <si>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</si>
  <si>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</si>
  <si>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</si>
  <si>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</si>
  <si>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</si>
  <si>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</si>
  <si>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</si>
  <si>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</si>
  <si>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</si>
  <si>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</si>
  <si>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</si>
  <si>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</si>
  <si>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</si>
  <si>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</si>
  <si>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</si>
  <si>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</si>
  <si>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</si>
  <si>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</si>
  <si>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</si>
  <si>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</si>
  <si>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</si>
  <si>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</si>
  <si>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</si>
  <si>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</si>
  <si>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</si>
  <si>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</si>
  <si>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</si>
  <si>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</si>
  <si>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</si>
  <si>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</si>
  <si>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</si>
  <si>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</si>
  <si>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</si>
  <si>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</si>
  <si>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</si>
  <si>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</si>
  <si>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</si>
  <si>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</si>
  <si>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</si>
  <si>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</si>
  <si>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</si>
  <si>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</si>
  <si>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</si>
  <si>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</si>
  <si>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</si>
  <si>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</si>
  <si>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</si>
  <si>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</si>
  <si>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</si>
  <si>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</si>
  <si>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</si>
  <si>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</si>
  <si>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</si>
  <si>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</si>
  <si>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</si>
  <si>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</si>
  <si>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</si>
  <si>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</si>
  <si>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</si>
  <si>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</si>
  <si>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</si>
  <si>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</si>
  <si>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</si>
  <si>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</si>
  <si>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</si>
  <si>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</si>
  <si>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</si>
  <si>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</si>
  <si>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</si>
  <si>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</si>
  <si>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</si>
  <si>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</si>
  <si>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</si>
  <si>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</si>
  <si>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</si>
  <si>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</si>
  <si>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</si>
  <si>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</si>
  <si>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</si>
  <si>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</si>
  <si>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</si>
  <si>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</si>
  <si>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</si>
  <si>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</si>
  <si>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</si>
  <si>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</si>
  <si>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</si>
  <si>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</si>
  <si>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</si>
  <si>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</si>
  <si>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</si>
  <si>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</si>
  <si>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</si>
  <si>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</si>
  <si>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</si>
  <si>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</si>
  <si>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</si>
  <si>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</si>
  <si>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</si>
  <si>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</si>
  <si>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</si>
  <si>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</si>
  <si>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</si>
  <si>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</si>
  <si>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</si>
  <si>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</si>
  <si>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</si>
  <si>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</si>
  <si>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</si>
  <si>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</si>
  <si>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</si>
  <si>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</si>
  <si>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</si>
  <si>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</si>
  <si>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</si>
  <si>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</si>
  <si>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</si>
  <si>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</si>
  <si>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</si>
  <si>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</si>
  <si>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</si>
  <si>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</si>
  <si>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</si>
  <si>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</si>
  <si>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</si>
  <si>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</si>
  <si>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</si>
  <si>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</si>
  <si>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</si>
  <si>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</si>
  <si>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</si>
  <si>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</si>
  <si>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</si>
  <si>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</si>
  <si>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</si>
  <si>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</si>
  <si>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</si>
  <si>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</si>
  <si>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</si>
  <si>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</si>
  <si>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</si>
  <si>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</si>
  <si>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</si>
  <si>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</si>
  <si>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</si>
  <si>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</si>
  <si>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</si>
  <si>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</si>
  <si>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</si>
  <si>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</si>
  <si>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</si>
  <si>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</si>
  <si>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</si>
  <si>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</si>
  <si>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</si>
  <si>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</si>
  <si>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</si>
  <si>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</si>
  <si>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</si>
  <si>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</si>
  <si>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</si>
  <si>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</si>
  <si>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</si>
  <si>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</si>
  <si>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</si>
  <si>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</si>
  <si>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</si>
  <si>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</si>
  <si>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</si>
  <si>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</si>
  <si>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</si>
  <si>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</si>
  <si>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</si>
  <si>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</si>
  <si>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</si>
  <si>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</si>
  <si>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</si>
  <si>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</si>
  <si>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</si>
  <si>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</si>
  <si>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</si>
  <si>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</si>
  <si>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</si>
  <si>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</si>
  <si>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</si>
  <si>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</si>
  <si>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</si>
  <si>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</si>
  <si>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</si>
  <si>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</si>
  <si>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</si>
  <si>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</si>
  <si>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</si>
  <si>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</si>
  <si>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</si>
  <si>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</si>
  <si>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</si>
  <si>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</si>
  <si>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</si>
  <si>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</si>
  <si>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</si>
  <si>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</si>
  <si>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</si>
  <si>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</si>
  <si>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</si>
  <si>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</si>
  <si>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</si>
  <si>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</si>
  <si>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</si>
  <si>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</si>
  <si>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</si>
  <si>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</si>
  <si>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</si>
  <si>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</si>
  <si>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</si>
  <si>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</si>
  <si>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</si>
  <si>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</si>
  <si>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</si>
  <si>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</si>
  <si>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</si>
  <si>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</si>
  <si>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</si>
  <si>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</si>
  <si>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</si>
  <si>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</si>
  <si>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</si>
  <si>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</si>
  <si>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</si>
  <si>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</si>
  <si>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</si>
  <si>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</si>
  <si>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</si>
  <si>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</si>
  <si>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</si>
  <si>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</si>
  <si>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</si>
  <si>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</si>
  <si>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</si>
  <si>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</si>
  <si>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</si>
  <si>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</si>
  <si>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</si>
  <si>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</si>
  <si>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</si>
  <si>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</si>
  <si>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</si>
  <si>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</si>
  <si>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</si>
  <si>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</si>
  <si>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</si>
  <si>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</si>
  <si>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</si>
  <si>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</si>
  <si>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</si>
  <si>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</si>
  <si>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</si>
  <si>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</si>
  <si>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</si>
  <si>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</si>
  <si>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</si>
  <si>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</si>
  <si>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</si>
  <si>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</si>
  <si>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</si>
  <si>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</si>
  <si>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</si>
  <si>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</si>
  <si>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</si>
  <si>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</si>
  <si>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</si>
  <si>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</si>
  <si>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</si>
  <si>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</si>
  <si>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</si>
  <si>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</si>
  <si>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</si>
  <si>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</si>
  <si>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</si>
  <si>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</si>
  <si>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</si>
  <si>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</si>
  <si>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</si>
  <si>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</si>
  <si>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</si>
  <si>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</si>
  <si>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</si>
  <si>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</si>
  <si>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</si>
  <si>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</si>
  <si>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</si>
  <si>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</si>
  <si>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</si>
  <si>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</si>
  <si>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</si>
  <si>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</si>
  <si>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</si>
  <si>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</si>
  <si>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</si>
  <si>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</si>
  <si>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</si>
  <si>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</si>
  <si>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</si>
  <si>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</si>
  <si>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</si>
  <si>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</si>
  <si>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</si>
  <si>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</si>
  <si>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</si>
  <si>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</si>
  <si>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</si>
  <si>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</si>
  <si>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</si>
  <si>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</si>
  <si>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</si>
  <si>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</si>
  <si>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</si>
  <si>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</si>
  <si>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</si>
  <si>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</si>
  <si>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</si>
  <si>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</si>
  <si>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</si>
  <si>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</si>
  <si>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</si>
  <si>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</si>
  <si>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</si>
  <si>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</si>
  <si>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</si>
  <si>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</si>
  <si>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</si>
  <si>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</si>
  <si>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</si>
  <si>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</si>
  <si>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</si>
  <si>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</si>
  <si>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</si>
  <si>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</si>
  <si>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</si>
  <si>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</si>
  <si>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</si>
  <si>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</si>
  <si>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</si>
  <si>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</si>
  <si>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</si>
  <si>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</si>
  <si>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</si>
  <si>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</si>
  <si>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</si>
  <si>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</si>
  <si>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</si>
  <si>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</si>
  <si>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</si>
  <si>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</si>
  <si>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</si>
  <si>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</si>
  <si>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</si>
  <si>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</si>
  <si>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</si>
  <si>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</si>
  <si>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</si>
  <si>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</si>
  <si>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</si>
  <si>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</si>
  <si>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</si>
  <si>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</si>
  <si>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</si>
  <si>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</si>
  <si>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</si>
  <si>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</si>
  <si>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</si>
  <si>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</si>
  <si>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</si>
  <si>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</si>
  <si>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</si>
  <si>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</si>
  <si>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</si>
  <si>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</si>
  <si>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</si>
  <si>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</si>
  <si>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</si>
  <si>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</si>
  <si>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</si>
  <si>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</si>
  <si>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</si>
  <si>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</si>
  <si>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</si>
  <si>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</si>
  <si>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</si>
  <si>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</si>
  <si>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</si>
  <si>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</si>
  <si>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</si>
  <si>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</si>
  <si>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</si>
  <si>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</si>
  <si>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</si>
  <si>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</si>
  <si>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</si>
  <si>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</si>
  <si>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</si>
  <si>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</si>
  <si>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</si>
  <si>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</si>
  <si>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</si>
  <si>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</si>
  <si>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</si>
  <si>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</si>
  <si>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</si>
  <si>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</si>
  <si>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</si>
  <si>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</si>
  <si>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</si>
  <si>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</si>
  <si>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</si>
  <si>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</si>
  <si>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</si>
  <si>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</si>
  <si>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</si>
  <si>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</si>
  <si>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</si>
  <si>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</si>
  <si>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</si>
  <si>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</si>
  <si>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</si>
  <si>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</si>
  <si>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</si>
  <si>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</si>
  <si>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</si>
  <si>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</si>
  <si>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</si>
  <si>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</si>
  <si>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</si>
  <si>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</si>
  <si>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</si>
  <si>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</si>
  <si>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</si>
  <si>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</si>
  <si>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</si>
  <si>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</si>
  <si>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</si>
  <si>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</si>
  <si>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</si>
  <si>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</si>
  <si>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</si>
  <si>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</si>
  <si>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</si>
  <si>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</si>
  <si>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</si>
  <si>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</si>
  <si>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</si>
  <si>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</si>
  <si>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</si>
  <si>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</si>
  <si>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</si>
  <si>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</si>
  <si>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</si>
  <si>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</si>
  <si>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</si>
  <si>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</si>
  <si>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</si>
  <si>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</si>
  <si>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</si>
  <si>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</si>
  <si>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</si>
  <si>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</si>
  <si>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</si>
  <si>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</si>
  <si>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</si>
  <si>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</si>
  <si>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</si>
  <si>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</si>
  <si>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</si>
  <si>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</si>
  <si>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</si>
  <si>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</si>
  <si>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</si>
  <si>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</si>
  <si>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</si>
  <si>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</si>
  <si>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</si>
  <si>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</si>
  <si>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</si>
  <si>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</si>
  <si>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</si>
  <si>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</si>
  <si>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</si>
  <si>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</si>
  <si>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</si>
  <si>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</si>
  <si>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</si>
  <si>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</si>
  <si>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</si>
  <si>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</si>
  <si>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</si>
  <si>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</si>
  <si>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</si>
  <si>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</si>
  <si>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</si>
  <si>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</si>
  <si>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</si>
  <si>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</si>
  <si>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</si>
  <si>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</si>
  <si>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</si>
  <si>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</si>
  <si>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</si>
  <si>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</si>
  <si>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</si>
  <si>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</si>
  <si>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</si>
  <si>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</si>
  <si>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</si>
  <si>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</si>
  <si>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</si>
  <si>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</si>
  <si>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</si>
  <si>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</si>
  <si>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</si>
  <si>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</si>
  <si>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</si>
  <si>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</si>
  <si>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</si>
  <si>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</si>
  <si>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</si>
  <si>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</si>
  <si>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</si>
  <si>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</si>
  <si>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</si>
  <si>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</si>
  <si>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</si>
  <si>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</si>
  <si>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</si>
  <si>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</si>
  <si>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</si>
  <si>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</si>
  <si>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</si>
  <si>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</si>
  <si>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</si>
  <si>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</si>
  <si>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</si>
  <si>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</si>
  <si>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</si>
  <si>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</si>
  <si>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</si>
  <si>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</si>
  <si>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</si>
  <si>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</si>
  <si>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</si>
  <si>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</si>
  <si>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</si>
  <si>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</si>
  <si>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</si>
  <si>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</si>
  <si>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</si>
  <si>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</si>
  <si>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</si>
  <si>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</si>
  <si>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</si>
  <si>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</si>
  <si>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</si>
  <si>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</si>
  <si>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</si>
  <si>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</si>
  <si>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</si>
  <si>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</si>
  <si>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</si>
  <si>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</si>
  <si>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</si>
  <si>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</si>
  <si>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</si>
  <si>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</si>
  <si>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</si>
  <si>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</si>
  <si>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</si>
  <si>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</si>
  <si>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</si>
  <si>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</si>
  <si>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</si>
  <si>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</si>
  <si>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</si>
  <si>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</si>
  <si>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</si>
  <si>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</si>
  <si>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</si>
  <si>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</si>
  <si>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</si>
  <si>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</si>
  <si>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</si>
  <si>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</si>
  <si>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</si>
  <si>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</si>
  <si>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</si>
  <si>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</si>
  <si>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</si>
  <si>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</si>
  <si>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</si>
  <si>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</si>
  <si>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</si>
  <si>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</si>
  <si>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</si>
  <si>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</si>
  <si>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</si>
  <si>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</si>
  <si>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</si>
  <si>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</si>
  <si>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</si>
  <si>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</si>
  <si>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</si>
  <si>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</si>
  <si>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</si>
  <si>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</si>
  <si>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</si>
  <si>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</si>
  <si>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</si>
  <si>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</si>
  <si>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</si>
  <si>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</si>
  <si>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</si>
  <si>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</si>
  <si>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</si>
  <si>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</si>
  <si>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</si>
  <si>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</si>
  <si>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</si>
  <si>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</si>
  <si>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</si>
  <si>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</si>
  <si>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</si>
  <si>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</si>
  <si>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</si>
  <si>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</si>
  <si>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</si>
  <si>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</si>
  <si>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</si>
  <si>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</si>
  <si>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</si>
  <si>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</si>
  <si>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</si>
  <si>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</si>
  <si>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</si>
  <si>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</si>
  <si>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</si>
  <si>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</si>
  <si>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</si>
  <si>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</si>
  <si>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</si>
  <si>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</si>
  <si>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</si>
  <si>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</si>
  <si>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</si>
  <si>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</si>
  <si>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</si>
  <si>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</si>
  <si>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</si>
  <si>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</si>
  <si>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</si>
  <si>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</si>
  <si>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</si>
  <si>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</si>
  <si>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</si>
  <si>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</si>
  <si>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</si>
  <si>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</si>
  <si>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</si>
  <si>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</si>
  <si>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</si>
  <si>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</si>
  <si>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</si>
  <si>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</si>
  <si>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</si>
  <si>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</si>
  <si>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</si>
  <si>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</si>
  <si>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</si>
  <si>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</si>
  <si>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</si>
  <si>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</si>
  <si>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</si>
  <si>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</si>
  <si>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</si>
  <si>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</si>
  <si>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</si>
  <si>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</si>
  <si>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</si>
  <si>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</si>
  <si>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</si>
  <si>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</si>
  <si>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</si>
  <si>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</si>
  <si>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</si>
  <si>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</si>
  <si>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</si>
  <si>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</si>
  <si>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</si>
  <si>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</si>
  <si>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</si>
  <si>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</si>
  <si>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</si>
  <si>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</si>
  <si>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</si>
  <si>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</si>
  <si>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</si>
  <si>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</si>
  <si>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</si>
  <si>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</si>
  <si>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</si>
  <si>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</si>
  <si>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</si>
  <si>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</si>
  <si>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</si>
  <si>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</si>
  <si>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</si>
  <si>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</si>
  <si>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</si>
  <si>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</si>
  <si>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</si>
  <si>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</si>
  <si>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</si>
  <si>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</si>
  <si>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</si>
  <si>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</si>
  <si>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</si>
  <si>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</si>
  <si>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</si>
  <si>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</si>
  <si>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</si>
  <si>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</si>
  <si>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</si>
  <si>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</si>
  <si>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</si>
  <si>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</si>
  <si>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</si>
  <si>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</si>
  <si>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</si>
  <si>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</si>
  <si>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</si>
  <si>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</si>
  <si>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</si>
  <si>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</si>
  <si>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</si>
  <si>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</si>
  <si>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</si>
  <si>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</si>
  <si>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</si>
  <si>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</si>
  <si>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</si>
  <si>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</si>
  <si>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</si>
  <si>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</si>
  <si>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</si>
  <si>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</si>
  <si>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</si>
  <si>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</si>
  <si>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</si>
  <si>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</si>
  <si>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</si>
  <si>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</si>
  <si>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</si>
  <si>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</si>
  <si>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</si>
  <si>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</si>
  <si>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</si>
  <si>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</si>
  <si>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</si>
  <si>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</si>
  <si>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</si>
  <si>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</si>
  <si>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</si>
  <si>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</si>
  <si>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</si>
  <si>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</si>
  <si>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</si>
  <si>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</si>
  <si>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</si>
  <si>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</si>
  <si>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</si>
  <si>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</si>
  <si>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</si>
  <si>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</si>
  <si>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</si>
  <si>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</si>
  <si>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</si>
  <si>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</si>
  <si>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</si>
  <si>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</si>
  <si>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</si>
  <si>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</si>
  <si>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</si>
  <si>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</si>
  <si>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</si>
  <si>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</si>
  <si>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</si>
  <si>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</si>
  <si>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</si>
  <si>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</si>
  <si>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</si>
  <si>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</si>
  <si>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</si>
  <si>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</si>
  <si>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</si>
  <si>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</si>
  <si>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</si>
  <si>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</si>
  <si>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</si>
  <si>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</si>
  <si>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</si>
  <si>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</si>
  <si>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</si>
  <si>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</si>
  <si>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</si>
  <si>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</si>
  <si>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</si>
  <si>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</si>
  <si>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</si>
  <si>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</si>
  <si>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</si>
  <si>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</si>
  <si>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</si>
  <si>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</si>
  <si>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</si>
  <si>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</si>
  <si>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</si>
  <si>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</si>
  <si>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</si>
  <si>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</si>
  <si>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</si>
  <si>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</si>
  <si>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</si>
  <si>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</si>
  <si>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</si>
  <si>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</si>
  <si>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</si>
  <si>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</si>
  <si>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</si>
  <si>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</si>
  <si>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</si>
  <si>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</si>
  <si>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</si>
  <si>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</si>
  <si>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</si>
  <si>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</si>
  <si>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</si>
  <si>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</si>
  <si>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</si>
  <si>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</si>
  <si>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</si>
  <si>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</si>
  <si>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</si>
  <si>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</si>
  <si>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</si>
  <si>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</si>
  <si>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</si>
  <si>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</si>
  <si>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</si>
  <si>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</si>
  <si>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</si>
  <si>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</si>
  <si>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</si>
  <si>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</si>
  <si>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</si>
  <si>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</si>
  <si>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</si>
  <si>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</si>
  <si>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</si>
  <si>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</si>
  <si>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</si>
  <si>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</si>
  <si>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</si>
  <si>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</si>
  <si>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</si>
  <si>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</si>
  <si>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</si>
  <si>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</si>
  <si>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</si>
  <si>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</si>
  <si>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</si>
  <si>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</si>
  <si>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</si>
  <si>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</si>
  <si>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</si>
  <si>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</si>
  <si>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</si>
  <si>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</si>
  <si>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</si>
  <si>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</si>
  <si>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</si>
  <si>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</si>
  <si>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</si>
  <si>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</si>
  <si>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</si>
  <si>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</si>
  <si>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</si>
  <si>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</si>
  <si>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</si>
  <si>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</si>
  <si>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</si>
  <si>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</si>
  <si>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</si>
  <si>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</si>
  <si>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</si>
  <si>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</si>
  <si>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</si>
  <si>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</si>
  <si>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</si>
  <si>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</si>
  <si>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</si>
  <si>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</si>
  <si>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</si>
  <si>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</si>
  <si>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</si>
  <si>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</si>
  <si>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</si>
  <si>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</si>
  <si>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</si>
  <si>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</si>
  <si>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</si>
  <si>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</si>
  <si>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</si>
  <si>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</si>
  <si>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</si>
  <si>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</si>
  <si>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</si>
  <si>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</si>
  <si>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</si>
  <si>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</si>
  <si>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</si>
  <si>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</si>
  <si>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</si>
  <si>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</si>
  <si>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</si>
  <si>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</si>
  <si>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</si>
  <si>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</si>
  <si>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</si>
  <si>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</si>
  <si>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</si>
  <si>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</si>
  <si>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</si>
  <si>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</si>
  <si>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</si>
  <si>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</si>
  <si>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</si>
  <si>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</si>
  <si>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</si>
  <si>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</si>
  <si>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</si>
  <si>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</si>
  <si>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</si>
  <si>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</si>
  <si>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</si>
  <si>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</si>
  <si>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</si>
  <si>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</si>
  <si>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</si>
  <si>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</si>
  <si>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</si>
  <si>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</si>
  <si>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</si>
  <si>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</si>
  <si>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</si>
  <si>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</si>
  <si>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</si>
  <si>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</si>
  <si>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</si>
  <si>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</si>
  <si>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</si>
  <si>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</si>
  <si>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</si>
  <si>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</si>
  <si>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</si>
  <si>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</si>
  <si>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</si>
  <si>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</si>
  <si>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</si>
  <si>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</si>
  <si>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</si>
  <si>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</si>
  <si>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</si>
  <si>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</si>
  <si>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</si>
  <si>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</si>
  <si>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</si>
  <si>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</si>
  <si>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</si>
  <si>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</si>
  <si>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</si>
  <si>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</si>
  <si>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</si>
  <si>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</si>
  <si>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</si>
  <si>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</si>
  <si>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</si>
  <si>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</si>
  <si>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</si>
  <si>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</si>
  <si>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</si>
  <si>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</si>
  <si>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</si>
  <si>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</si>
  <si>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</si>
  <si>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</si>
  <si>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</si>
  <si>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</si>
  <si>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</si>
  <si>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</si>
  <si>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</si>
  <si>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</si>
  <si>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</si>
  <si>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</si>
  <si>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</si>
  <si>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</si>
  <si>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</si>
  <si>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</si>
  <si>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</si>
  <si>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</si>
  <si>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</si>
  <si>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</si>
  <si>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</si>
  <si>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</si>
  <si>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</si>
  <si>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</si>
  <si>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</si>
  <si>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</si>
  <si>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</si>
  <si>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</si>
  <si>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</si>
  <si>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</si>
  <si>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</si>
  <si>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</si>
  <si>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</si>
  <si>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</si>
  <si>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</si>
  <si>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</si>
  <si>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</si>
  <si>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</si>
  <si>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</si>
  <si>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</si>
  <si>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</si>
  <si>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</si>
  <si>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</si>
  <si>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</si>
  <si>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</si>
  <si>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</si>
  <si>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</si>
  <si>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</si>
  <si>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</si>
  <si>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</si>
  <si>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</si>
  <si>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</si>
  <si>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</si>
  <si>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</si>
  <si>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</si>
  <si>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</si>
  <si>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</si>
  <si>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</si>
  <si>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</si>
  <si>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</si>
  <si>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</si>
  <si>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</si>
  <si>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</si>
  <si>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</si>
  <si>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</si>
  <si>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</si>
  <si>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</si>
  <si>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</si>
  <si>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</si>
  <si>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</si>
  <si>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</si>
  <si>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</si>
  <si>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</si>
  <si>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</si>
  <si>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</si>
  <si>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</si>
  <si>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</si>
  <si>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</si>
  <si>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</si>
  <si>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</si>
  <si>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</si>
  <si>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</si>
  <si>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</si>
  <si>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</si>
  <si>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</si>
  <si>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</si>
  <si>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</si>
  <si>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</si>
  <si>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</si>
  <si>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</si>
  <si>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</si>
  <si>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</si>
  <si>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</si>
  <si>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</si>
  <si>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</si>
  <si>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</si>
  <si>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</si>
  <si>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</si>
  <si>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</si>
  <si>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</si>
  <si>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</si>
  <si>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</si>
  <si>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</si>
  <si>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</si>
  <si>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</si>
  <si>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</si>
  <si>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</si>
  <si>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</si>
  <si>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</si>
  <si>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</si>
  <si>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</si>
  <si>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</si>
  <si>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</si>
  <si>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</si>
  <si>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</si>
  <si>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</si>
  <si>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</si>
  <si>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</si>
  <si>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</si>
  <si>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</si>
  <si>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</si>
  <si>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</si>
  <si>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</si>
  <si>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</si>
  <si>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</si>
  <si>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</si>
  <si>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</si>
  <si>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</si>
  <si>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</si>
  <si>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</si>
  <si>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</si>
  <si>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</si>
  <si>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</si>
  <si>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</si>
  <si>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</si>
  <si>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</si>
  <si>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</si>
  <si>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</si>
  <si>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</si>
  <si>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</si>
  <si>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</si>
  <si>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</si>
  <si>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</si>
  <si>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</si>
  <si>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</si>
  <si>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</si>
  <si>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</si>
  <si>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</si>
  <si>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</si>
  <si>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</si>
  <si>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</si>
  <si>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</si>
  <si>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</si>
  <si>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</si>
  <si>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</si>
  <si>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</si>
  <si>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</si>
  <si>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</si>
  <si>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</si>
  <si>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</si>
  <si>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</si>
  <si>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</si>
  <si>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</si>
  <si>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</si>
  <si>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</si>
  <si>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</si>
  <si>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</si>
  <si>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</si>
  <si>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</si>
  <si>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</si>
  <si>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</si>
  <si>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</si>
  <si>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</si>
  <si>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</si>
  <si>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</si>
  <si>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</si>
  <si>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</si>
  <si>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</si>
  <si>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</si>
  <si>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</si>
  <si>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</si>
  <si>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</si>
  <si>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</si>
  <si>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</si>
  <si>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</si>
  <si>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</si>
  <si>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</si>
  <si>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</si>
  <si>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</si>
  <si>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</si>
  <si>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</si>
  <si>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</si>
  <si>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</si>
  <si>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</si>
  <si>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</si>
  <si>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</si>
  <si>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</si>
  <si>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</si>
  <si>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</si>
  <si>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</si>
  <si>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</si>
  <si>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</si>
  <si>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</si>
  <si>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</si>
  <si>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</si>
  <si>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</si>
  <si>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</si>
  <si>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</si>
  <si>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</si>
  <si>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</si>
  <si>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</si>
  <si>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</si>
  <si>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</si>
  <si>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</si>
  <si>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</si>
  <si>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</si>
  <si>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</si>
  <si>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</si>
  <si>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</si>
  <si>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</si>
  <si>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</si>
  <si>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</si>
  <si>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</si>
  <si>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</si>
  <si>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</si>
  <si>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</si>
  <si>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</si>
  <si>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</si>
  <si>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</si>
  <si>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</si>
  <si>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</si>
  <si>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</si>
  <si>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</si>
  <si>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</si>
  <si>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</si>
  <si>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</si>
  <si>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</si>
  <si>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</si>
  <si>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</si>
  <si>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</si>
  <si>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</si>
  <si>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</si>
  <si>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</si>
  <si>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</si>
  <si>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</si>
  <si>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</si>
  <si>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</si>
  <si>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</si>
  <si>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</si>
  <si>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</si>
  <si>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</si>
  <si>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</si>
  <si>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</si>
  <si>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</si>
  <si>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</si>
  <si>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</si>
  <si>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</si>
  <si>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</si>
  <si>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</si>
  <si>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</si>
  <si>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</si>
  <si>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</si>
  <si>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</si>
  <si>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</si>
  <si>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</si>
  <si>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</si>
  <si>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</si>
  <si>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</si>
  <si>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</si>
  <si>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</si>
  <si>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</si>
  <si>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</si>
  <si>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</si>
  <si>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</si>
  <si>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</si>
  <si>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</si>
  <si>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</si>
  <si>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</si>
  <si>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</si>
  <si>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</si>
  <si>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</si>
  <si>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</si>
  <si>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</si>
  <si>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</si>
  <si>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</si>
  <si>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</si>
  <si>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</si>
  <si>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</si>
  <si>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</si>
  <si>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</si>
  <si>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</si>
  <si>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</si>
  <si>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</si>
  <si>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</si>
  <si>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</si>
  <si>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</si>
  <si>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</si>
  <si>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</si>
  <si>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</si>
  <si>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</si>
  <si>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</si>
  <si>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</si>
  <si>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</si>
  <si>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</si>
  <si>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</si>
  <si>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</si>
  <si>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</si>
  <si>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</si>
  <si>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</si>
  <si>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</si>
  <si>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</si>
  <si>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</si>
  <si>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</si>
  <si>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</si>
  <si>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</si>
  <si>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</si>
  <si>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</si>
  <si>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</si>
  <si>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</si>
  <si>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</si>
  <si>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</si>
  <si>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</si>
  <si>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</si>
  <si>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</si>
  <si>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</si>
  <si>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</si>
  <si>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</si>
  <si>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</si>
  <si>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</si>
  <si>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</si>
  <si>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</si>
  <si>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</si>
  <si>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</si>
  <si>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</si>
  <si>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</si>
  <si>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</si>
  <si>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</si>
  <si>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</si>
  <si>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</si>
  <si>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</si>
  <si>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</si>
  <si>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</si>
  <si>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</si>
  <si>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</si>
  <si>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</si>
  <si>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</si>
  <si>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</si>
  <si>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</si>
  <si>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</si>
  <si>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</si>
  <si>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</si>
  <si>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</si>
  <si>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</si>
  <si>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</si>
  <si>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</si>
  <si>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</si>
  <si>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</si>
  <si>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</si>
  <si>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</si>
  <si>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</si>
  <si>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</si>
  <si>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</si>
  <si>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</si>
  <si>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</si>
  <si>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</si>
  <si>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</si>
  <si>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</si>
  <si>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</si>
  <si>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</si>
  <si>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</si>
  <si>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</si>
  <si>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</si>
  <si>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</si>
  <si>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</si>
  <si>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</si>
  <si>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</si>
  <si>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</si>
  <si>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</si>
  <si>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</si>
  <si>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</si>
  <si>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</si>
  <si>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</si>
  <si>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</si>
  <si>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</si>
  <si>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</si>
  <si>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</si>
  <si>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</si>
  <si>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</si>
  <si>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</si>
  <si>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</si>
  <si>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</si>
  <si>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</si>
  <si>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</si>
  <si>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</si>
  <si>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</si>
  <si>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</si>
  <si>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</si>
  <si>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</si>
  <si>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</si>
  <si>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</si>
  <si>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</si>
  <si>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</si>
  <si>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</si>
  <si>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</si>
  <si>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</si>
  <si>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</si>
  <si>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</si>
  <si>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</si>
  <si>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</si>
  <si>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</si>
  <si>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</si>
  <si>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</si>
  <si>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</si>
  <si>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</si>
  <si>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</si>
  <si>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</si>
  <si>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</si>
  <si>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</si>
  <si>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</si>
  <si>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</si>
  <si>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</si>
  <si>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</si>
  <si>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</si>
  <si>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</si>
  <si>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</si>
  <si>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</si>
  <si>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</si>
  <si>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</si>
  <si>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</si>
  <si>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</si>
  <si>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</si>
  <si>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</si>
  <si>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</si>
  <si>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</si>
  <si>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</si>
  <si>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</si>
  <si>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</si>
  <si>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</si>
  <si>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</si>
  <si>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</si>
  <si>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</si>
  <si>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</si>
  <si>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</si>
  <si>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</si>
  <si>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</si>
  <si>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</si>
  <si>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</si>
  <si>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</si>
  <si>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</si>
  <si>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</si>
  <si>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</si>
  <si>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</si>
  <si>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</si>
  <si>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</si>
  <si>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</si>
  <si>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</si>
  <si>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</si>
  <si>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</si>
  <si>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</si>
  <si>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</si>
  <si>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</si>
  <si>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</si>
  <si>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</si>
  <si>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</si>
  <si>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</si>
  <si>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</si>
  <si>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</si>
  <si>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</si>
  <si>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</si>
  <si>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</si>
  <si>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</si>
  <si>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</si>
  <si>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</si>
  <si>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</si>
  <si>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</si>
  <si>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</si>
  <si>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</si>
  <si>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</si>
  <si>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</si>
  <si>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</si>
  <si>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</si>
  <si>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</si>
  <si>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</si>
  <si>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</si>
  <si>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</si>
  <si>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</si>
  <si>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</si>
  <si>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</si>
  <si>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</si>
  <si>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</si>
  <si>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</si>
  <si>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</si>
  <si>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</si>
  <si>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</si>
  <si>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</si>
  <si>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</si>
  <si>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</si>
  <si>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</si>
  <si>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</si>
  <si>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</si>
  <si>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</si>
  <si>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</si>
  <si>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</si>
  <si>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</si>
  <si>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</si>
  <si>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</si>
  <si>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</si>
  <si>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</si>
  <si>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</si>
  <si>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</si>
  <si>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</si>
  <si>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</si>
  <si>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</si>
  <si>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</si>
  <si>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</si>
  <si>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</si>
  <si>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</si>
  <si>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</si>
  <si>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</si>
  <si>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</si>
  <si>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</si>
  <si>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</si>
  <si>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</si>
  <si>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</si>
  <si>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</si>
  <si>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</si>
  <si>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</si>
  <si>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</si>
  <si>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</si>
  <si>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</si>
  <si>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</si>
  <si>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</si>
  <si>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</si>
  <si>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</si>
  <si>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</si>
  <si>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</si>
  <si>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</si>
  <si>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</si>
  <si>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</si>
  <si>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</si>
  <si>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</si>
  <si>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</si>
  <si>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</si>
  <si>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</si>
  <si>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</si>
  <si>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</si>
  <si>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</si>
  <si>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</si>
  <si>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</si>
  <si>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</si>
  <si>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</si>
  <si>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</si>
  <si>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</si>
  <si>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</si>
  <si>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</si>
  <si>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</si>
  <si>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</si>
  <si>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</si>
  <si>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</si>
  <si>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</si>
  <si>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</si>
  <si>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</si>
  <si>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</si>
  <si>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</si>
  <si>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</si>
  <si>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</si>
  <si>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</si>
  <si>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</si>
  <si>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</si>
  <si>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</si>
  <si>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</si>
  <si>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</si>
  <si>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</si>
  <si>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</si>
  <si>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</si>
  <si>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</si>
  <si>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</si>
  <si>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</si>
  <si>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</si>
  <si>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</si>
  <si>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</si>
  <si>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</si>
  <si>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</si>
  <si>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</si>
  <si>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</si>
  <si>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</si>
  <si>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</si>
  <si>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</si>
  <si>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</si>
  <si>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</si>
  <si>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</si>
  <si>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</si>
  <si>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</si>
  <si>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</si>
  <si>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</si>
  <si>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</si>
  <si>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</si>
  <si>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</si>
  <si>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</si>
  <si>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</si>
  <si>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</si>
  <si>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</si>
  <si>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</si>
  <si>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</si>
  <si>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</si>
  <si>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</si>
  <si>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</si>
  <si>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</si>
  <si>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</si>
  <si>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</si>
  <si>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</si>
  <si>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</si>
  <si>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</si>
  <si>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</si>
  <si>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</si>
  <si>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</si>
  <si>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</si>
  <si>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</si>
  <si>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</si>
  <si>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</si>
  <si>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</si>
  <si>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</si>
  <si>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</si>
  <si>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</si>
  <si>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</si>
  <si>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</si>
  <si>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</si>
  <si>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</si>
  <si>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</si>
  <si>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</si>
  <si>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</si>
  <si>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</si>
  <si>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</si>
  <si>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</si>
  <si>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</si>
  <si>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</si>
  <si>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</si>
  <si>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</si>
  <si>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</si>
  <si>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</si>
  <si>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</si>
  <si>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</si>
  <si>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</si>
  <si>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</si>
  <si>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</si>
  <si>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</si>
  <si>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</si>
  <si>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</si>
  <si>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</si>
  <si>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</si>
  <si>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</si>
  <si>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</si>
  <si>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</si>
  <si>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</si>
  <si>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</si>
  <si>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</si>
  <si>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</si>
  <si>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</si>
  <si>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</si>
  <si>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</si>
  <si>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</si>
  <si>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</si>
  <si>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</si>
  <si>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</si>
  <si>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</si>
  <si>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</si>
  <si>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</si>
  <si>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</si>
  <si>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</si>
  <si>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</si>
  <si>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</si>
  <si>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</si>
  <si>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</si>
  <si>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</si>
  <si>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</si>
  <si>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</si>
  <si>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</si>
  <si>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</si>
  <si>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</si>
  <si>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</si>
  <si>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</si>
  <si>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</si>
  <si>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</si>
  <si>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</si>
  <si>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</si>
  <si>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</si>
  <si>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</si>
  <si>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</si>
  <si>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</si>
  <si>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</si>
  <si>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</si>
  <si>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</si>
  <si>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</si>
  <si>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</si>
  <si>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</si>
  <si>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</si>
  <si>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</si>
  <si>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</si>
  <si>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</si>
  <si>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</si>
  <si>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</si>
  <si>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</si>
  <si>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</si>
  <si>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</si>
  <si>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</si>
  <si>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</si>
  <si>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</si>
  <si>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</si>
  <si>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</si>
  <si>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</si>
  <si>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</si>
  <si>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</si>
  <si>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</si>
  <si>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</si>
  <si>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</si>
  <si>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</si>
  <si>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</si>
  <si>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</si>
  <si>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</si>
  <si>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</si>
  <si>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</si>
  <si>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</si>
  <si>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</si>
  <si>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</si>
  <si>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</si>
  <si>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</si>
  <si>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</si>
  <si>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</si>
  <si>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</si>
  <si>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</si>
  <si>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</si>
  <si>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</si>
  <si>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</si>
  <si>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</si>
  <si>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</si>
  <si>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</si>
  <si>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</si>
  <si>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</si>
  <si>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</si>
  <si>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</si>
  <si>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</si>
  <si>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</si>
  <si>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</si>
  <si>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</si>
  <si>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</si>
  <si>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</si>
  <si>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</si>
  <si>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</si>
  <si>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</si>
  <si>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</si>
  <si>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</si>
  <si>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</si>
  <si>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</si>
  <si>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</si>
  <si>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</si>
  <si>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</si>
  <si>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</si>
  <si>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</si>
  <si>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</si>
  <si>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</si>
  <si>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</si>
  <si>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</si>
  <si>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</si>
  <si>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</si>
  <si>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</si>
  <si>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</si>
  <si>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</si>
  <si>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</si>
  <si>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</si>
  <si>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</si>
  <si>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</si>
  <si>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</si>
  <si>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</si>
  <si>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</si>
  <si>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</si>
  <si>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</si>
  <si>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</si>
  <si>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</si>
  <si>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</si>
  <si>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</si>
  <si>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</si>
  <si>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</si>
  <si>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</si>
  <si>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</si>
  <si>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</si>
  <si>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</si>
  <si>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</si>
  <si>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</si>
  <si>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</si>
  <si>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</si>
  <si>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</si>
  <si>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</si>
  <si>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</si>
  <si>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</si>
  <si>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</si>
  <si>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</si>
  <si>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</si>
  <si>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</si>
  <si>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</si>
  <si>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</si>
  <si>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</si>
  <si>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</si>
  <si>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</si>
  <si>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</si>
  <si>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</si>
  <si>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</si>
  <si>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</si>
  <si>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</si>
  <si>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</si>
  <si>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</si>
  <si>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</si>
  <si>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</si>
  <si>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</si>
  <si>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</si>
  <si>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</si>
  <si>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</si>
  <si>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</si>
  <si>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</si>
  <si>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</si>
  <si>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</si>
  <si>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</si>
  <si>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</si>
  <si>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</si>
  <si>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</si>
  <si>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</si>
  <si>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</si>
  <si>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</si>
  <si>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</si>
  <si>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</si>
  <si>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</si>
  <si>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</si>
  <si>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</si>
  <si>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</si>
  <si>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</si>
  <si>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</si>
  <si>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</si>
  <si>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</si>
  <si>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</si>
  <si>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</si>
  <si>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</si>
  <si>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</si>
  <si>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</si>
  <si>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</si>
  <si>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</si>
  <si>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</si>
  <si>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</si>
  <si>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</si>
  <si>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</si>
  <si>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</si>
  <si>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</si>
  <si>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</si>
  <si>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</si>
  <si>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</si>
  <si>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</si>
  <si>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</si>
  <si>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</si>
  <si>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</si>
  <si>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</si>
  <si>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</si>
  <si>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</si>
  <si>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</si>
  <si>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</si>
  <si>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</si>
  <si>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</si>
  <si>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</si>
  <si>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</si>
  <si>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</si>
  <si>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</si>
  <si>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</si>
  <si>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</si>
  <si>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</si>
  <si>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</si>
  <si>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</si>
  <si>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</si>
  <si>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</si>
  <si>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</si>
  <si>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</si>
  <si>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</si>
  <si>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</si>
  <si>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</si>
  <si>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</si>
  <si>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</si>
  <si>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</si>
  <si>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</si>
  <si>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</si>
  <si>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</si>
  <si>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</si>
  <si>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</si>
  <si>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</si>
  <si>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</si>
  <si>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</si>
  <si>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</si>
  <si>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</si>
  <si>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</si>
  <si>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</si>
  <si>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</si>
  <si>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</si>
  <si>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</si>
  <si>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</si>
  <si>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</si>
  <si>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</si>
  <si>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</si>
  <si>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</si>
  <si>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</si>
  <si>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</si>
  <si>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</si>
  <si>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</si>
  <si>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</si>
  <si>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</si>
  <si>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</si>
  <si>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</si>
  <si>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</si>
  <si>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</si>
  <si>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</si>
  <si>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</si>
  <si>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</si>
  <si>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</si>
  <si>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</si>
  <si>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</si>
  <si>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</si>
  <si>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</si>
  <si>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</si>
  <si>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</si>
  <si>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</si>
  <si>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</si>
  <si>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</si>
  <si>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</si>
  <si>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</si>
  <si>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</si>
  <si>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</si>
  <si>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</si>
  <si>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</si>
  <si>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</si>
  <si>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</si>
  <si>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</si>
  <si>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</si>
  <si>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</si>
  <si>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</si>
  <si>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</si>
  <si>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</si>
  <si>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</si>
  <si>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</si>
  <si>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</si>
  <si>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</si>
  <si>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</si>
  <si>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</si>
  <si>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</si>
  <si>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</si>
  <si>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</si>
  <si>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</si>
  <si>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</si>
  <si>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</si>
  <si>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</si>
  <si>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</si>
  <si>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</si>
  <si>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</si>
  <si>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</si>
  <si>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</si>
  <si>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</si>
  <si>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</si>
  <si>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</si>
  <si>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</si>
  <si>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</si>
  <si>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</si>
  <si>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</si>
  <si>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</si>
  <si>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</si>
  <si>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</si>
  <si>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</si>
  <si>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</si>
  <si>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</si>
  <si>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</si>
  <si>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</si>
  <si>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</si>
  <si>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</si>
  <si>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</si>
  <si>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</si>
  <si>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</si>
  <si>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</si>
  <si>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</si>
  <si>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</si>
  <si>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</si>
  <si>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</si>
  <si>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</si>
  <si>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</si>
  <si>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</si>
  <si>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</si>
  <si>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</si>
  <si>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</si>
  <si>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</si>
  <si>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</si>
  <si>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</si>
  <si>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</si>
  <si>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</si>
  <si>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</si>
  <si>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</si>
  <si>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</si>
  <si>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</si>
  <si>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</si>
  <si>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</si>
  <si>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</si>
  <si>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</si>
  <si>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</si>
  <si>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</si>
  <si>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</si>
  <si>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</si>
  <si>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</si>
  <si>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</si>
  <si>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</si>
  <si>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</si>
  <si>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</si>
  <si>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</si>
  <si>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</si>
  <si>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</si>
  <si>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</si>
  <si>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</si>
  <si>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</si>
  <si>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</si>
  <si>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</si>
  <si>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</si>
  <si>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</si>
  <si>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</si>
  <si>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</si>
  <si>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</si>
  <si>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</si>
  <si>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</si>
  <si>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</si>
  <si>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</si>
  <si>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</si>
  <si>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</si>
  <si>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</si>
  <si>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</si>
  <si>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</si>
  <si>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</si>
  <si>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</si>
  <si>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</si>
  <si>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</si>
  <si>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</si>
  <si>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</si>
  <si>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</si>
  <si>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</si>
  <si>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</si>
  <si>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</si>
  <si>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</si>
  <si>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</si>
  <si>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</si>
  <si>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</si>
  <si>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</si>
  <si>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</si>
  <si>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</si>
  <si>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</si>
  <si>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</si>
  <si>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</si>
  <si>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</si>
  <si>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</si>
  <si>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</si>
  <si>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</si>
  <si>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</si>
  <si>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</si>
  <si>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</si>
  <si>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</si>
  <si>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</si>
  <si>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</si>
  <si>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</si>
  <si>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</si>
  <si>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</si>
  <si>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</si>
  <si>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</si>
  <si>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</si>
  <si>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</si>
  <si>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</si>
  <si>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</si>
  <si>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</si>
  <si>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</si>
  <si>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</si>
  <si>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</si>
  <si>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</si>
  <si>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</si>
  <si>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</si>
  <si>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</si>
  <si>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</si>
  <si>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</si>
  <si>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</si>
  <si>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</si>
  <si>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</si>
  <si>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</si>
  <si>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</si>
  <si>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</si>
  <si>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</si>
  <si>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</si>
  <si>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</si>
  <si>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</si>
  <si>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</si>
  <si>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</si>
  <si>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</si>
  <si>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</si>
  <si>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</si>
  <si>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</si>
  <si>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</si>
  <si>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</si>
  <si>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</si>
  <si>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</si>
  <si>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</si>
  <si>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</si>
  <si>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</si>
  <si>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</si>
  <si>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</si>
  <si>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</si>
  <si>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</si>
  <si>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</si>
  <si>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</si>
  <si>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</si>
  <si>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</si>
  <si>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</si>
  <si>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</si>
  <si>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</si>
  <si>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</si>
  <si>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</si>
  <si>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</si>
  <si>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</si>
  <si>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</si>
  <si>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</si>
  <si>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</si>
  <si>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</si>
  <si>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</si>
  <si>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</si>
  <si>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</si>
  <si>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</si>
  <si>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</si>
  <si>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</si>
  <si>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</si>
  <si>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</si>
  <si>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</si>
  <si>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</si>
  <si>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</si>
  <si>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</si>
  <si>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</si>
  <si>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</si>
  <si>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</si>
  <si>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</si>
  <si>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</si>
  <si>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</si>
  <si>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</si>
  <si>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</si>
  <si>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</si>
  <si>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</si>
  <si>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</si>
  <si>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</si>
  <si>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</si>
  <si>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</si>
  <si>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</si>
  <si>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</si>
  <si>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</si>
  <si>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</si>
  <si>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</si>
  <si>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</si>
  <si>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</si>
  <si>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</si>
  <si>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</si>
  <si>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</si>
  <si>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</si>
  <si>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</si>
  <si>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</si>
  <si>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</si>
  <si>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</si>
  <si>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</si>
  <si>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</si>
  <si>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</si>
  <si>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</si>
  <si>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</si>
  <si>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</si>
  <si>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</si>
  <si>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</si>
  <si>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</si>
  <si>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</si>
  <si>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</si>
  <si>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</si>
  <si>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</si>
  <si>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</si>
  <si>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</si>
  <si>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</si>
  <si>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</si>
  <si>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</si>
  <si>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</si>
  <si>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</si>
  <si>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</si>
  <si>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</si>
  <si>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</si>
  <si>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</si>
  <si>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</si>
  <si>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</si>
  <si>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</si>
  <si>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</si>
  <si>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</si>
  <si>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</si>
  <si>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</si>
  <si>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</si>
  <si>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</si>
  <si>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</si>
  <si>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</si>
  <si>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</si>
  <si>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</si>
  <si>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</si>
  <si>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</si>
  <si>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</si>
  <si>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</si>
  <si>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</si>
  <si>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</si>
  <si>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</si>
  <si>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</si>
  <si>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</si>
  <si>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</si>
  <si>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</si>
  <si>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</si>
  <si>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</si>
  <si>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</si>
  <si>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</si>
  <si>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</si>
  <si>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</si>
  <si>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</si>
  <si>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</si>
  <si>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</si>
  <si>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</si>
  <si>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</si>
  <si>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</si>
  <si>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</si>
  <si>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</si>
  <si>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</si>
  <si>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</si>
  <si>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</si>
  <si>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</si>
  <si>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</si>
  <si>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</si>
  <si>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</si>
  <si>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</si>
  <si>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</si>
  <si>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</si>
  <si>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</si>
  <si>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</si>
  <si>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</si>
  <si>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</si>
  <si>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</si>
  <si>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</si>
  <si>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</si>
  <si>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</si>
  <si>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</si>
  <si>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</si>
  <si>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</si>
  <si>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</si>
  <si>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</si>
  <si>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</si>
  <si>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</si>
  <si>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</si>
  <si>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</si>
  <si>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</si>
  <si>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</si>
  <si>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</si>
  <si>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</si>
  <si>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</si>
  <si>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</si>
  <si>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</si>
  <si>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</si>
  <si>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</si>
  <si>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</si>
  <si>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</si>
  <si>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</si>
  <si>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</si>
  <si>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</si>
  <si>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</si>
  <si>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</si>
  <si>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</si>
  <si>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</si>
  <si>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</si>
  <si>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</si>
  <si>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</si>
  <si>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</si>
  <si>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</si>
  <si>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</si>
  <si>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</si>
  <si>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</si>
  <si>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</si>
  <si>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</si>
  <si>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</si>
  <si>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</si>
  <si>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</si>
  <si>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</si>
  <si>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</si>
  <si>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</si>
  <si>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</si>
  <si>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</si>
  <si>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</si>
  <si>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</si>
  <si>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</si>
  <si>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</si>
  <si>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</si>
  <si>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</si>
  <si>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</si>
  <si>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</si>
  <si>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</si>
  <si>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</si>
  <si>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</si>
  <si>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</si>
  <si>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</si>
  <si>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</si>
  <si>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</si>
  <si>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</si>
  <si>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</si>
  <si>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</si>
  <si>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</si>
  <si>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</si>
  <si>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</si>
  <si>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</si>
  <si>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</si>
  <si>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</si>
  <si>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</si>
  <si>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</si>
  <si>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</si>
  <si>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</si>
  <si>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</si>
  <si>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</si>
  <si>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</si>
  <si>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</si>
  <si>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</si>
  <si>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</si>
  <si>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</si>
  <si>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</si>
  <si>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</si>
  <si>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</si>
  <si>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</si>
  <si>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</si>
  <si>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</si>
  <si>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</si>
  <si>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</si>
  <si>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</si>
  <si>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</si>
  <si>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</si>
  <si>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</si>
  <si>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</si>
  <si>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</si>
  <si>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</si>
  <si>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</si>
  <si>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</si>
  <si>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</si>
  <si>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</si>
  <si>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</si>
  <si>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</si>
  <si>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</si>
  <si>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</si>
  <si>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</si>
  <si>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</si>
  <si>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</si>
  <si>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</si>
  <si>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</si>
  <si>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</si>
  <si>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</si>
  <si>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</si>
  <si>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</si>
  <si>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</si>
  <si>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</si>
  <si>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</si>
  <si>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</si>
  <si>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</si>
  <si>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</si>
  <si>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</si>
  <si>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</si>
  <si>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</si>
  <si>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</si>
  <si>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</si>
  <si>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</si>
  <si>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</si>
  <si>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</si>
  <si>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</si>
  <si>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</si>
  <si>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</si>
  <si>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</si>
  <si>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</si>
  <si>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</si>
  <si>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</si>
  <si>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</si>
  <si>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</si>
  <si>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</si>
  <si>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</si>
  <si>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</si>
  <si>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</si>
  <si>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</si>
  <si>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</si>
  <si>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</si>
  <si>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</si>
  <si>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</si>
  <si>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</si>
  <si>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</si>
  <si>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</si>
  <si>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</si>
  <si>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</si>
  <si>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</si>
  <si>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</si>
  <si>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</si>
  <si>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</si>
  <si>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</si>
  <si>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</si>
  <si>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</si>
  <si>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</si>
  <si>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</si>
  <si>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</si>
  <si>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</si>
  <si>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</si>
  <si>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</si>
  <si>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</si>
  <si>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</si>
  <si>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</si>
  <si>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</si>
  <si>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</si>
  <si>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</si>
  <si>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</si>
  <si>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</si>
  <si>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</si>
  <si>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</si>
  <si>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</si>
  <si>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</si>
  <si>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</si>
  <si>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</si>
  <si>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</si>
  <si>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</si>
  <si>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</si>
  <si>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</si>
  <si>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</si>
  <si>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</si>
  <si>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</si>
  <si>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</si>
  <si>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</si>
  <si>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</si>
  <si>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</si>
  <si>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</si>
  <si>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</si>
  <si>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</si>
  <si>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</si>
  <si>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</si>
  <si>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</si>
  <si>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</si>
  <si>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</si>
  <si>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</si>
  <si>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</si>
  <si>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</si>
  <si>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</si>
  <si>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</si>
  <si>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</si>
  <si>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</si>
  <si>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</si>
  <si>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</si>
  <si>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</si>
  <si>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</si>
  <si>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</si>
  <si>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</si>
  <si>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</si>
  <si>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</si>
  <si>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</si>
  <si>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</si>
  <si>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</si>
  <si>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</si>
  <si>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</si>
  <si>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</si>
  <si>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</si>
  <si>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</si>
  <si>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</si>
  <si>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</si>
  <si>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</si>
  <si>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</si>
  <si>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</si>
  <si>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</si>
  <si>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</si>
  <si>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</si>
  <si>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</si>
  <si>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</si>
  <si>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</si>
  <si>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</si>
  <si>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</si>
  <si>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</si>
  <si>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</si>
  <si>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</si>
  <si>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</si>
  <si>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</si>
  <si>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</si>
  <si>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</si>
  <si>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</si>
  <si>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</si>
  <si>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</si>
  <si>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</si>
  <si>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</si>
  <si>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</si>
  <si>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</si>
  <si>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</si>
  <si>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</si>
  <si>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</si>
  <si>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</si>
  <si>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</si>
  <si>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</si>
  <si>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</si>
  <si>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</si>
  <si>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</si>
  <si>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</si>
  <si>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</si>
  <si>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</si>
  <si>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</si>
  <si>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</si>
  <si>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</si>
  <si>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</si>
  <si>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</si>
  <si>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</si>
  <si>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</si>
  <si>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</si>
  <si>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</si>
  <si>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</si>
  <si>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</si>
  <si>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</si>
  <si>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</si>
  <si>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</si>
  <si>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</si>
  <si>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</si>
  <si>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</si>
  <si>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</si>
  <si>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</si>
  <si>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</si>
  <si>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</si>
  <si>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</si>
  <si>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</si>
  <si>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</si>
  <si>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</si>
  <si>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</si>
  <si>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</si>
  <si>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</si>
  <si>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</si>
  <si>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</si>
  <si>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</si>
  <si>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</si>
  <si>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</si>
  <si>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</si>
  <si>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</si>
  <si>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</si>
  <si>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</si>
  <si>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</si>
  <si>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</si>
  <si>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</si>
  <si>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</si>
  <si>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</si>
  <si>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</si>
  <si>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</si>
  <si>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</si>
  <si>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</si>
  <si>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</si>
  <si>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</si>
  <si>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</si>
  <si>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</si>
  <si>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</si>
  <si>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</si>
  <si>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</si>
  <si>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</si>
  <si>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</si>
  <si>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</si>
  <si>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</si>
  <si>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</si>
  <si>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</si>
  <si>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</si>
  <si>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</si>
  <si>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</si>
  <si>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</si>
  <si>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</si>
  <si>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</si>
  <si>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</si>
  <si>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</si>
  <si>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</si>
  <si>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</si>
  <si>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</si>
  <si>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</si>
  <si>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</si>
  <si>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</si>
  <si>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</si>
  <si>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</si>
  <si>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</si>
  <si>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</si>
  <si>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</si>
  <si>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</si>
  <si>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</si>
  <si>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</si>
  <si>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</si>
  <si>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</si>
  <si>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</si>
  <si>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</si>
  <si>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</si>
  <si>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</si>
  <si>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</si>
  <si>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</si>
  <si>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</si>
  <si>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</si>
  <si>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</si>
  <si>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</si>
  <si>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</si>
  <si>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</si>
  <si>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</si>
  <si>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</si>
  <si>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</si>
  <si>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</si>
  <si>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</si>
  <si>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</si>
  <si>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</si>
  <si>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</si>
  <si>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</si>
  <si>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</si>
  <si>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</si>
  <si>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</si>
  <si>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</si>
  <si>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</si>
  <si>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</si>
  <si>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</si>
  <si>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</si>
  <si>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</si>
  <si>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</si>
  <si>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</si>
  <si>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</si>
  <si>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</si>
  <si>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</si>
  <si>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</si>
  <si>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</si>
  <si>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</si>
  <si>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</si>
  <si>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</si>
  <si>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</si>
  <si>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</si>
  <si>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</si>
  <si>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</si>
  <si>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</si>
  <si>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</si>
  <si>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</si>
  <si>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</si>
  <si>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</si>
  <si>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</si>
  <si>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</si>
  <si>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</si>
  <si>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</si>
  <si>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</si>
  <si>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</si>
  <si>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</si>
  <si>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</si>
  <si>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</si>
  <si>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</si>
  <si>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</si>
  <si>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</si>
  <si>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</si>
  <si>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</si>
  <si>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</si>
  <si>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</si>
  <si>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</si>
  <si>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</si>
  <si>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</si>
  <si>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</si>
  <si>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</si>
  <si>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</si>
  <si>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</si>
  <si>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</si>
  <si>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</si>
  <si>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</si>
  <si>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</si>
  <si>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</si>
  <si>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</si>
  <si>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</si>
  <si>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</si>
  <si>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</si>
  <si>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</si>
  <si>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</si>
  <si>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</si>
  <si>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</si>
  <si>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</si>
  <si>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</si>
  <si>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</si>
  <si>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</si>
  <si>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</si>
  <si>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</si>
  <si>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</si>
  <si>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</si>
  <si>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</si>
  <si>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</si>
  <si>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</si>
  <si>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</si>
  <si>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</si>
  <si>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</si>
  <si>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</si>
  <si>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</si>
  <si>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</si>
  <si>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</si>
  <si>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</si>
  <si>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</si>
  <si>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</si>
  <si>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</si>
  <si>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</si>
  <si>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</si>
  <si>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</si>
  <si>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</si>
  <si>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</si>
  <si>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</si>
  <si>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</si>
  <si>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</si>
  <si>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</si>
  <si>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</si>
  <si>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</si>
  <si>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</si>
  <si>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</si>
  <si>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</si>
  <si>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</si>
  <si>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</si>
  <si>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</si>
  <si>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</si>
  <si>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</si>
  <si>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</si>
  <si>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</si>
  <si>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</si>
  <si>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</si>
  <si>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</si>
  <si>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</si>
  <si>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</si>
  <si>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</si>
  <si>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</si>
  <si>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</si>
  <si>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</si>
  <si>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</si>
  <si>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</si>
  <si>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</si>
  <si>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</si>
  <si>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</si>
  <si>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</si>
  <si>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</si>
  <si>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</si>
  <si>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</si>
  <si>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</si>
  <si>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</si>
  <si>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</si>
  <si>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</si>
  <si>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</si>
  <si>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</si>
  <si>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</si>
  <si>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</si>
  <si>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</si>
  <si>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</si>
  <si>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</si>
  <si>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</si>
  <si>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</si>
  <si>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</si>
  <si>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</si>
  <si>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</si>
  <si>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</si>
  <si>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</si>
  <si>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</si>
  <si>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</si>
  <si>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</si>
  <si>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</si>
  <si>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</si>
  <si>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</si>
  <si>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</si>
  <si>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</si>
  <si>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</si>
  <si>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</si>
  <si>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</si>
  <si>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</si>
  <si>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</si>
  <si>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</si>
  <si>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</si>
  <si>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</si>
  <si>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</si>
  <si>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</si>
  <si>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</si>
  <si>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</si>
  <si>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</si>
  <si>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</si>
  <si>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</si>
  <si>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</si>
  <si>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</si>
  <si>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</si>
  <si>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</si>
  <si>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</si>
  <si>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</si>
  <si>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</si>
  <si>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</si>
  <si>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</si>
  <si>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</si>
  <si>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</si>
  <si>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</si>
  <si>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</si>
  <si>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</si>
  <si>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</si>
  <si>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</si>
  <si>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</si>
  <si>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</si>
  <si>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</si>
  <si>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</si>
  <si>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</si>
  <si>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</si>
  <si>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</si>
  <si>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</si>
  <si>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</si>
  <si>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</si>
  <si>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</si>
  <si>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</si>
  <si>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</si>
  <si>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</si>
  <si>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</si>
  <si>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</si>
  <si>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</si>
  <si>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</si>
  <si>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</si>
  <si>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</si>
  <si>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</si>
  <si>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</si>
  <si>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</si>
  <si>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</si>
  <si>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</si>
  <si>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</si>
  <si>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</si>
  <si>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</si>
  <si>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</si>
  <si>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</si>
  <si>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</si>
  <si>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</si>
  <si>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</si>
  <si>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</si>
  <si>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</si>
  <si>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</si>
  <si>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</si>
  <si>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</si>
  <si>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</si>
  <si>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</si>
  <si>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</si>
  <si>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</si>
  <si>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</si>
  <si>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</si>
  <si>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</si>
  <si>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</si>
  <si>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</si>
  <si>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</si>
  <si>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</si>
  <si>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</si>
  <si>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</si>
  <si>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</si>
  <si>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</si>
  <si>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</si>
  <si>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</si>
  <si>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</si>
  <si>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</si>
  <si>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</si>
  <si>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</si>
  <si>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</si>
  <si>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</si>
  <si>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</si>
  <si>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</si>
  <si>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</si>
  <si>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</si>
  <si>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</si>
  <si>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</si>
  <si>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</si>
  <si>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</si>
  <si>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</si>
  <si>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</si>
  <si>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</si>
  <si>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</si>
  <si>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</si>
  <si>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</si>
  <si>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</si>
  <si>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</si>
  <si>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</si>
  <si>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</si>
  <si>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</si>
  <si>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</si>
  <si>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</si>
  <si>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</si>
  <si>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</si>
  <si>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</si>
  <si>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</si>
  <si>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</si>
  <si>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</si>
  <si>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</si>
  <si>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</si>
  <si>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</si>
  <si>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</si>
  <si>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</si>
  <si>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</si>
  <si>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</si>
  <si>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</si>
  <si>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</si>
  <si>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</si>
  <si>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</si>
  <si>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</si>
  <si>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</si>
  <si>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</si>
  <si>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</si>
  <si>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</si>
  <si>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</si>
  <si>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</si>
  <si>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</si>
  <si>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</si>
  <si>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</si>
  <si>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</si>
  <si>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</si>
  <si>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</si>
  <si>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</si>
  <si>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</si>
  <si>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</si>
  <si>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</si>
  <si>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</si>
  <si>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</si>
  <si>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</si>
  <si>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</si>
  <si>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</si>
  <si>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</si>
  <si>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</si>
  <si>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</si>
  <si>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</si>
  <si>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</si>
  <si>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</si>
  <si>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</si>
  <si>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</si>
  <si>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</si>
  <si>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</si>
  <si>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</si>
  <si>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</si>
  <si>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</si>
  <si>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</si>
  <si>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</si>
  <si>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</si>
  <si>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</si>
  <si>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</si>
  <si>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</si>
  <si>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</si>
  <si>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</si>
  <si>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</si>
  <si>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</si>
  <si>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</si>
  <si>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</si>
  <si>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</si>
  <si>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</si>
  <si>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</si>
  <si>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</si>
  <si>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</si>
  <si>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</si>
  <si>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</si>
  <si>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</si>
  <si>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</si>
  <si>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</si>
  <si>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</si>
  <si>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</si>
  <si>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</si>
  <si>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</si>
  <si>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</si>
  <si>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</si>
  <si>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</si>
  <si>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</si>
  <si>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</si>
  <si>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</si>
  <si>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</si>
  <si>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</si>
  <si>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</si>
  <si>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</si>
  <si>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</si>
  <si>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</si>
  <si>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</si>
  <si>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</si>
  <si>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</si>
  <si>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</si>
  <si>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</si>
  <si>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</si>
  <si>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</si>
  <si>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</si>
  <si>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</si>
  <si>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</si>
  <si>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</si>
  <si>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</si>
  <si>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</si>
  <si>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</si>
  <si>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</si>
  <si>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</si>
  <si>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</si>
  <si>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</si>
  <si>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</si>
  <si>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</si>
  <si>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</si>
  <si>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</si>
  <si>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</si>
  <si>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</si>
  <si>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</si>
  <si>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</si>
  <si>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</si>
  <si>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</si>
  <si>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</si>
  <si>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</si>
  <si>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</si>
  <si>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</si>
  <si>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</si>
  <si>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</si>
  <si>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</si>
  <si>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</si>
  <si>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</si>
  <si>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</si>
  <si>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</si>
  <si>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</si>
  <si>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</si>
  <si>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</si>
  <si>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</si>
  <si>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</si>
  <si>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</si>
  <si>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</si>
  <si>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</si>
  <si>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</si>
  <si>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</si>
  <si>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</si>
  <si>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</si>
  <si>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</si>
  <si>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</si>
  <si>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</si>
  <si>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</si>
  <si>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</si>
  <si>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</si>
  <si>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</si>
  <si>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</si>
  <si>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</si>
  <si>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</si>
  <si>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</si>
  <si>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</si>
  <si>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</si>
  <si>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</si>
  <si>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</si>
  <si>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</si>
  <si>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</si>
  <si>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</si>
  <si>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</si>
  <si>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</si>
  <si>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</si>
  <si>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</si>
  <si>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</si>
  <si>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</si>
  <si>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</si>
  <si>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</si>
  <si>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</si>
  <si>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</si>
  <si>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</si>
  <si>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</si>
  <si>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</si>
  <si>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</si>
  <si>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</si>
  <si>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</si>
  <si>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</si>
  <si>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</si>
  <si>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</si>
  <si>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</si>
  <si>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</si>
  <si>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</si>
  <si>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</si>
  <si>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</si>
  <si>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</si>
  <si>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</si>
  <si>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</si>
  <si>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</si>
  <si>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</si>
  <si>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</si>
  <si>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</si>
  <si>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</si>
  <si>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</si>
  <si>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</si>
  <si>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</si>
  <si>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</si>
  <si>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</si>
  <si>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</si>
  <si>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</si>
  <si>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</si>
  <si>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</si>
  <si>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</si>
  <si>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</si>
  <si>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</si>
  <si>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</si>
  <si>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</si>
  <si>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</si>
  <si>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</si>
  <si>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</si>
  <si>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</si>
  <si>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</si>
  <si>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</si>
  <si>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</si>
  <si>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</si>
  <si>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</si>
  <si>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</si>
  <si>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</si>
  <si>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</si>
  <si>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</si>
  <si>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</si>
  <si>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</si>
  <si>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</si>
  <si>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</si>
  <si>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</si>
  <si>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</si>
  <si>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</si>
  <si>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</si>
  <si>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</si>
  <si>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</si>
  <si>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</si>
  <si>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</si>
  <si>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</si>
  <si>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</si>
  <si>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</si>
  <si>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</si>
  <si>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</si>
  <si>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</si>
  <si>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</si>
  <si>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</si>
  <si>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</si>
  <si>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</si>
  <si>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</si>
  <si>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</si>
  <si>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</si>
  <si>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</si>
  <si>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</si>
  <si>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</si>
  <si>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</si>
  <si>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</si>
  <si>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</si>
  <si>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</si>
  <si>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</si>
  <si>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</si>
  <si>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</si>
  <si>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</si>
  <si>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</si>
  <si>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</si>
  <si>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</si>
  <si>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</si>
  <si>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</si>
  <si>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</si>
  <si>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</si>
  <si>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</si>
  <si>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</si>
  <si>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</si>
  <si>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</si>
  <si>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</si>
  <si>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</si>
  <si>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</si>
  <si>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</si>
  <si>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</si>
  <si>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</si>
  <si>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</si>
  <si>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</si>
  <si>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</si>
  <si>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</si>
  <si>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</si>
  <si>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</si>
  <si>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</si>
  <si>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</si>
  <si>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</si>
  <si>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</si>
  <si>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</si>
  <si>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</si>
  <si>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</si>
  <si>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</si>
  <si>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</si>
  <si>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</si>
  <si>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</si>
  <si>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</si>
  <si>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</si>
  <si>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</si>
  <si>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</si>
  <si>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</si>
  <si>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</si>
  <si>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</si>
  <si>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</si>
  <si>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</si>
  <si>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</si>
  <si>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</si>
  <si>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</si>
  <si>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</si>
  <si>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</si>
  <si>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</si>
  <si>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</si>
  <si>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</si>
  <si>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</si>
  <si>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</si>
  <si>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</si>
  <si>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</si>
  <si>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</si>
  <si>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</si>
  <si>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</si>
  <si>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</si>
  <si>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</si>
  <si>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</si>
  <si>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</si>
  <si>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</si>
  <si>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</si>
  <si>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</si>
  <si>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</si>
  <si>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</si>
  <si>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</si>
  <si>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</si>
  <si>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</si>
  <si>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</si>
  <si>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</si>
  <si>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</si>
  <si>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</si>
  <si>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</si>
  <si>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</si>
  <si>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</si>
  <si>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</si>
  <si>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</si>
  <si>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</si>
  <si>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</si>
  <si>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</si>
  <si>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</si>
  <si>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</si>
  <si>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</si>
  <si>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</si>
  <si>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</si>
  <si>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</si>
  <si>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</si>
  <si>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</si>
  <si>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</si>
  <si>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</si>
  <si>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</si>
  <si>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</si>
  <si>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</si>
  <si>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</si>
  <si>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</si>
  <si>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</si>
  <si>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</si>
  <si>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</si>
  <si>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</si>
  <si>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</si>
  <si>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</si>
  <si>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</si>
  <si>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</si>
  <si>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</si>
  <si>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</si>
  <si>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</si>
  <si>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</si>
  <si>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</si>
  <si>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</si>
  <si>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</si>
  <si>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</si>
  <si>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</si>
  <si>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</si>
  <si>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</si>
  <si>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</si>
  <si>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</si>
  <si>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</si>
  <si>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</si>
  <si>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</si>
  <si>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</si>
  <si>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</si>
  <si>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</si>
  <si>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</si>
  <si>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</si>
  <si>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</si>
  <si>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</si>
  <si>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</si>
  <si>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</si>
  <si>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</si>
  <si>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</si>
  <si>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</si>
  <si>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</si>
  <si>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</si>
  <si>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</si>
  <si>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</si>
  <si>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</si>
  <si>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</si>
  <si>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</si>
  <si>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</si>
  <si>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</si>
  <si>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</si>
  <si>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</si>
  <si>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</si>
  <si>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</si>
  <si>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</si>
  <si>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</si>
  <si>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</si>
  <si>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</si>
  <si>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</si>
  <si>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</si>
  <si>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</si>
  <si>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</si>
  <si>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</si>
  <si>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</si>
  <si>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</si>
  <si>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</si>
  <si>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</si>
  <si>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</si>
  <si>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</si>
  <si>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</si>
  <si>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</si>
  <si>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</si>
  <si>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</si>
  <si>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</si>
  <si>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</si>
  <si>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</si>
  <si>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</si>
  <si>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</si>
  <si>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</si>
  <si>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</si>
  <si>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</si>
  <si>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</si>
  <si>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</si>
  <si>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</si>
  <si>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</si>
  <si>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</si>
  <si>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</si>
  <si>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</si>
  <si>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</si>
  <si>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</si>
  <si>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</si>
  <si>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</si>
  <si>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</si>
  <si>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</si>
  <si>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</si>
  <si>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</si>
  <si>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</si>
  <si>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</si>
  <si>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</si>
  <si>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</si>
  <si>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</si>
  <si>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</si>
  <si>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</si>
  <si>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</si>
  <si>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</si>
  <si>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</si>
  <si>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</si>
  <si>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</si>
  <si>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</si>
  <si>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</si>
  <si>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</si>
  <si>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</si>
  <si>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</si>
  <si>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</si>
  <si>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</si>
  <si>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</si>
  <si>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</si>
  <si>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</si>
  <si>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</si>
  <si>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</si>
  <si>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</si>
  <si>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</si>
  <si>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</si>
  <si>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</si>
  <si>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</si>
  <si>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</si>
  <si>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</si>
  <si>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</si>
  <si>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</si>
  <si>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</si>
  <si>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</si>
  <si>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</si>
  <si>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</si>
  <si>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</si>
  <si>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</si>
  <si>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</si>
  <si>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</si>
  <si>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</si>
  <si>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</si>
  <si>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</si>
  <si>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</si>
  <si>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</si>
  <si>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</si>
  <si>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</si>
  <si>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</si>
  <si>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</si>
  <si>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</si>
  <si>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</si>
  <si>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</si>
  <si>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</si>
  <si>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</si>
  <si>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</si>
  <si>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</si>
  <si>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</si>
  <si>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</si>
  <si>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</si>
  <si>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</si>
  <si>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</si>
  <si>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</si>
  <si>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</si>
  <si>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</si>
  <si>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</si>
  <si>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</si>
  <si>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</si>
  <si>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</si>
  <si>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</si>
  <si>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</si>
  <si>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</si>
  <si>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</si>
  <si>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</si>
  <si>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</si>
  <si>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</si>
  <si>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</si>
  <si>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</si>
  <si>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</si>
  <si>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</si>
  <si>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</si>
  <si>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</si>
  <si>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</si>
  <si>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</si>
  <si>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</si>
  <si>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</si>
  <si>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</si>
  <si>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</si>
  <si>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</si>
  <si>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</si>
  <si>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</si>
  <si>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</si>
  <si>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</si>
  <si>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</si>
  <si>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</si>
  <si>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</si>
  <si>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</si>
  <si>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</si>
  <si>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</si>
  <si>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</si>
  <si>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</si>
  <si>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</si>
  <si>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</si>
  <si>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</si>
  <si>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</si>
  <si>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</si>
  <si>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</si>
  <si>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</si>
  <si>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</si>
  <si>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</si>
  <si>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</si>
  <si>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</si>
  <si>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</si>
  <si>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</si>
  <si>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</si>
  <si>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</si>
  <si>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</si>
  <si>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</si>
  <si>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</si>
  <si>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</si>
  <si>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</si>
  <si>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</si>
  <si>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</si>
  <si>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</si>
  <si>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</si>
  <si>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</si>
  <si>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</si>
  <si>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</si>
  <si>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</si>
  <si>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</si>
  <si>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</si>
  <si>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</si>
  <si>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</si>
  <si>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</si>
  <si>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</si>
  <si>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</si>
  <si>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</si>
  <si>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</si>
  <si>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</si>
  <si>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</si>
  <si>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</si>
  <si>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</si>
  <si>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</si>
  <si>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</si>
  <si>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</si>
  <si>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</si>
  <si>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</si>
  <si>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</si>
  <si>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</si>
  <si>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</si>
  <si>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</si>
  <si>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</si>
  <si>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</si>
  <si>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</si>
  <si>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</si>
  <si>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</si>
  <si>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</si>
  <si>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</si>
  <si>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</si>
  <si>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</si>
  <si>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</si>
  <si>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</si>
  <si>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</si>
  <si>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</si>
  <si>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</si>
  <si>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</si>
  <si>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</si>
  <si>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</si>
  <si>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</si>
  <si>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</si>
  <si>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</si>
  <si>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</si>
  <si>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</si>
  <si>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</si>
  <si>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</si>
  <si>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</si>
  <si>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</si>
  <si>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</si>
  <si>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</si>
  <si>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</si>
  <si>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</si>
  <si>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</si>
  <si>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</si>
  <si>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</si>
  <si>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</si>
  <si>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</si>
  <si>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</si>
  <si>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</si>
  <si>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</si>
  <si>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</si>
  <si>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</si>
  <si>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</si>
  <si>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</si>
  <si>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</si>
  <si>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</si>
  <si>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</si>
  <si>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</si>
  <si>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</si>
  <si>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</si>
  <si>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</si>
  <si>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</si>
  <si>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</si>
  <si>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</si>
  <si>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</si>
  <si>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</si>
  <si>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</si>
  <si>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</si>
  <si>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</si>
  <si>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</si>
  <si>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</si>
  <si>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</si>
  <si>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</si>
  <si>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</si>
  <si>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</si>
  <si>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</si>
  <si>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</si>
  <si>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</si>
  <si>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</si>
  <si>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</si>
  <si>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</si>
  <si>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</si>
  <si>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</si>
  <si>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</si>
  <si>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</si>
  <si>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</si>
  <si>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</si>
  <si>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</si>
  <si>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</si>
  <si>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</si>
  <si>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</si>
  <si>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</si>
  <si>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</si>
  <si>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</si>
  <si>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</si>
  <si>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</si>
  <si>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</si>
  <si>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</si>
  <si>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</si>
  <si>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</si>
  <si>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</si>
  <si>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</si>
  <si>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</si>
  <si>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</si>
  <si>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</si>
  <si>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</si>
  <si>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</si>
  <si>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</si>
  <si>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</si>
  <si>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</si>
  <si>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</si>
  <si>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</si>
  <si>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</si>
  <si>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</si>
  <si>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</si>
  <si>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</si>
  <si>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</si>
  <si>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</si>
  <si>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</si>
  <si>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</si>
  <si>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</si>
  <si>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</si>
  <si>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</si>
  <si>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</si>
  <si>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</si>
  <si>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</si>
  <si>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</si>
  <si>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</si>
  <si>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</si>
  <si>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</si>
  <si>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</si>
  <si>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</si>
  <si>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</si>
  <si>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</si>
  <si>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</si>
  <si>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</si>
  <si>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</si>
  <si>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</si>
  <si>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</si>
  <si>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</si>
  <si>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</si>
  <si>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</si>
  <si>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</si>
  <si>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</si>
  <si>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</si>
  <si>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</si>
  <si>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</si>
  <si>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</si>
  <si>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</si>
  <si>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</si>
  <si>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</si>
  <si>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</si>
  <si>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</si>
  <si>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</si>
  <si>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</si>
  <si>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</si>
  <si>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</si>
  <si>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</si>
  <si>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</si>
  <si>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</si>
  <si>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</si>
  <si>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</si>
  <si>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</si>
  <si>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</si>
  <si>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</si>
  <si>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</si>
  <si>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</si>
  <si>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</si>
  <si>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</si>
  <si>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</si>
  <si>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</si>
  <si>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</si>
  <si>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</si>
  <si>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</si>
  <si>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</si>
  <si>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</si>
  <si>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</si>
  <si>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</si>
  <si>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</si>
  <si>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</si>
  <si>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</si>
  <si>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</si>
  <si>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</si>
  <si>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</si>
  <si>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</si>
  <si>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</si>
  <si>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</si>
  <si>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</si>
  <si>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</si>
  <si>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</si>
  <si>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</si>
  <si>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</si>
  <si>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</si>
  <si>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</si>
  <si>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</si>
  <si>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</si>
  <si>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</si>
  <si>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</si>
  <si>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</si>
  <si>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</si>
  <si>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</si>
  <si>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</si>
  <si>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</si>
  <si>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</si>
  <si>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</si>
  <si>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</si>
  <si>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</si>
  <si>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</si>
  <si>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</si>
  <si>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</si>
  <si>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</si>
  <si>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</si>
  <si>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</si>
  <si>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</si>
  <si>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</si>
  <si>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</si>
  <si>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</si>
  <si>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</si>
  <si>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</si>
  <si>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</si>
  <si>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</si>
  <si>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</si>
  <si>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</si>
  <si>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</si>
  <si>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</si>
  <si>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</si>
  <si>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</si>
  <si>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</si>
  <si>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</si>
  <si>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</si>
  <si>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</si>
  <si>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</si>
  <si>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</si>
  <si>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</si>
  <si>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</si>
  <si>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</si>
  <si>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</si>
  <si>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</si>
  <si>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</si>
  <si>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</si>
  <si>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</si>
  <si>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</si>
  <si>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</si>
  <si>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</si>
  <si>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</si>
  <si>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</si>
  <si>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</si>
  <si>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</si>
  <si>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</si>
  <si>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</si>
  <si>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</si>
  <si>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</si>
  <si>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</si>
  <si>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</si>
  <si>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</si>
  <si>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</si>
  <si>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</si>
  <si>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</si>
  <si>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</si>
  <si>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</si>
  <si>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</si>
  <si>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</si>
  <si>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</si>
  <si>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</si>
  <si>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</si>
  <si>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</si>
  <si>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</si>
  <si>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</si>
  <si>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</si>
  <si>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</si>
  <si>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</si>
  <si>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</si>
  <si>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</si>
  <si>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</si>
  <si>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</si>
  <si>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</si>
  <si>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</si>
  <si>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</si>
  <si>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</si>
  <si>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</si>
  <si>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</si>
  <si>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</si>
  <si>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</si>
  <si>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</si>
  <si>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</si>
  <si>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</si>
  <si>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</si>
  <si>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</si>
  <si>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</si>
  <si>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</si>
  <si>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</si>
  <si>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</si>
  <si>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</si>
  <si>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</si>
  <si>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</si>
  <si>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</si>
  <si>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</si>
  <si>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</si>
  <si>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</si>
  <si>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</si>
  <si>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</si>
  <si>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</si>
  <si>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</si>
  <si>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</si>
  <si>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</si>
  <si>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</si>
  <si>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</si>
  <si>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</si>
  <si>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</si>
  <si>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</si>
  <si>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</si>
  <si>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</si>
  <si>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</si>
  <si>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</si>
  <si>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</si>
  <si>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</si>
  <si>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</si>
  <si>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</si>
  <si>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</si>
  <si>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</si>
  <si>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</si>
  <si>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</si>
  <si>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</si>
  <si>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</si>
  <si>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</si>
  <si>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</si>
  <si>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</si>
  <si>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</si>
  <si>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</si>
  <si>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</si>
  <si>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</si>
  <si>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</si>
  <si>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</si>
  <si>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</si>
  <si>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</si>
  <si>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</si>
  <si>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</si>
  <si>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</si>
  <si>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</si>
  <si>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</si>
  <si>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</si>
  <si>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</si>
  <si>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</si>
  <si>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</si>
  <si>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</si>
  <si>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</si>
  <si>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</si>
  <si>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</si>
  <si>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</si>
  <si>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</si>
  <si>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</si>
  <si>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</si>
  <si>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</si>
  <si>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</si>
  <si>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</si>
  <si>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</si>
  <si>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</si>
  <si>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</si>
  <si>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</si>
  <si>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</si>
  <si>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</si>
  <si>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</si>
  <si>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</si>
  <si>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</si>
  <si>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</si>
  <si>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</si>
  <si>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</si>
  <si>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</si>
  <si>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</si>
  <si>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</si>
  <si>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</si>
  <si>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</si>
  <si>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</si>
  <si>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</si>
  <si>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</si>
  <si>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</si>
  <si>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</si>
  <si>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</si>
  <si>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</si>
  <si>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</si>
  <si>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</si>
  <si>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</si>
  <si>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</si>
  <si>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</si>
  <si>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</si>
  <si>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</si>
  <si>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</si>
  <si>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</si>
  <si>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</si>
  <si>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</si>
  <si>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</si>
  <si>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</si>
  <si>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</si>
  <si>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</si>
  <si>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</si>
  <si>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</si>
  <si>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</si>
  <si>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</si>
  <si>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</si>
  <si>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</si>
  <si>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</si>
  <si>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</si>
  <si>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</si>
  <si>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</si>
  <si>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</si>
  <si>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</si>
  <si>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</si>
  <si>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</si>
  <si>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</si>
  <si>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</si>
  <si>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</si>
  <si>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</si>
  <si>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</si>
  <si>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</si>
  <si>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</si>
  <si>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</si>
  <si>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</si>
  <si>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</si>
  <si>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</si>
  <si>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</si>
  <si>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</si>
  <si>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</si>
  <si>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</si>
  <si>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</si>
  <si>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</si>
  <si>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</si>
  <si>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</si>
  <si>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</si>
  <si>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</si>
  <si>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</si>
  <si>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</si>
  <si>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</si>
  <si>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</si>
  <si>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</si>
  <si>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</si>
  <si>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</si>
  <si>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</si>
  <si>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</si>
  <si>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</si>
  <si>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</si>
  <si>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</si>
  <si>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</si>
  <si>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</si>
  <si>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</si>
  <si>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</si>
  <si>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</si>
  <si>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</si>
  <si>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</si>
  <si>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</si>
  <si>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</si>
  <si>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</si>
  <si>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</si>
  <si>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</si>
  <si>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</si>
  <si>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</si>
  <si>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</si>
  <si>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</si>
  <si>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</si>
  <si>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</si>
  <si>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</si>
  <si>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</si>
  <si>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</si>
  <si>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</si>
  <si>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</si>
  <si>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</si>
  <si>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</si>
  <si>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</si>
  <si>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</si>
  <si>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</si>
  <si>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</si>
  <si>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</si>
  <si>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</si>
  <si>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</si>
  <si>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</si>
  <si>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</si>
  <si>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</si>
  <si>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</si>
  <si>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</si>
  <si>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</si>
  <si>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</si>
  <si>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</si>
  <si>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</si>
  <si>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</si>
  <si>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</si>
  <si>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</si>
  <si>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</si>
  <si>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</si>
  <si>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</si>
  <si>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</si>
  <si>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</si>
  <si>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</si>
  <si>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</si>
  <si>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</si>
  <si>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</si>
  <si>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</si>
  <si>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</si>
  <si>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</si>
  <si>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</si>
  <si>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</si>
  <si>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</si>
  <si>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</si>
  <si>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</si>
  <si>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</si>
  <si>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</si>
  <si>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</si>
  <si>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</si>
  <si>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</si>
  <si>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</si>
  <si>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</si>
  <si>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</si>
  <si>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</si>
  <si>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</si>
  <si>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</si>
  <si>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</si>
  <si>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</si>
  <si>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</si>
  <si>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</si>
  <si>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</si>
  <si>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</si>
  <si>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</si>
  <si>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</si>
  <si>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</si>
  <si>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</si>
  <si>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</si>
  <si>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</si>
  <si>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</si>
  <si>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</si>
  <si>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</si>
  <si>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</si>
  <si>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</si>
  <si>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</si>
  <si>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</si>
  <si>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</si>
  <si>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</si>
  <si>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</si>
  <si>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</si>
  <si>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</si>
  <si>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</si>
  <si>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</si>
  <si>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</si>
  <si>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</si>
  <si>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</si>
  <si>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</si>
  <si>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</si>
  <si>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</si>
  <si>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</si>
  <si>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</si>
  <si>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</si>
  <si>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</si>
  <si>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</si>
  <si>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</si>
  <si>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</si>
  <si>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</si>
  <si>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</si>
  <si>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</si>
  <si>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</si>
  <si>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</si>
  <si>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</si>
  <si>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</si>
  <si>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</si>
  <si>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</si>
  <si>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</si>
  <si>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</si>
  <si>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</si>
  <si>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</si>
  <si>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</si>
  <si>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</si>
  <si>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</si>
  <si>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</si>
  <si>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</si>
  <si>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</si>
  <si>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</si>
  <si>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</si>
  <si>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</si>
  <si>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</si>
  <si>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</si>
  <si>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</si>
  <si>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</si>
  <si>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</si>
  <si>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</si>
  <si>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</si>
  <si>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</si>
  <si>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</si>
  <si>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</si>
  <si>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</si>
  <si>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</si>
  <si>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</si>
  <si>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</si>
  <si>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</si>
  <si>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</si>
  <si>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</si>
  <si>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</si>
  <si>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</si>
  <si>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</si>
  <si>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</si>
  <si>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</si>
  <si>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</si>
  <si>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</si>
  <si>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</si>
  <si>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</si>
  <si>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</si>
  <si>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</si>
  <si>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</si>
  <si>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</si>
  <si>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</si>
  <si>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</si>
  <si>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</si>
  <si>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</si>
  <si>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</si>
  <si>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</si>
  <si>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</si>
  <si>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</si>
  <si>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</si>
  <si>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</si>
  <si>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</si>
  <si>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</si>
  <si>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</si>
  <si>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</si>
  <si>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</si>
  <si>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</si>
  <si>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</si>
  <si>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</si>
  <si>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</si>
  <si>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</si>
  <si>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</si>
  <si>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</si>
  <si>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</si>
  <si>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</si>
  <si>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</si>
  <si>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</si>
  <si>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</si>
  <si>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</si>
  <si>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</si>
  <si>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</si>
  <si>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</si>
  <si>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</si>
  <si>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</si>
  <si>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</si>
  <si>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</si>
  <si>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</si>
  <si>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</si>
  <si>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</si>
  <si>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</si>
  <si>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</si>
  <si>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</si>
  <si>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</si>
  <si>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</si>
  <si>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</si>
  <si>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</si>
  <si>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</si>
  <si>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</si>
  <si>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</si>
  <si>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</si>
  <si>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</si>
  <si>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</si>
  <si>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</si>
  <si>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</si>
  <si>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</si>
  <si>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</si>
  <si>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</si>
  <si>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</si>
  <si>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</si>
  <si>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</si>
  <si>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</si>
  <si>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</si>
  <si>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</si>
  <si>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</si>
  <si>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</si>
  <si>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</si>
  <si>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</si>
  <si>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</si>
  <si>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</si>
  <si>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</si>
  <si>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</si>
  <si>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</si>
  <si>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</si>
  <si>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</si>
  <si>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</si>
  <si>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</si>
  <si>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</si>
  <si>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</si>
  <si>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</si>
  <si>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</si>
  <si>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</si>
  <si>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</si>
  <si>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</si>
  <si>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</si>
  <si>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</si>
  <si>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</si>
  <si>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</si>
  <si>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</si>
  <si>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</si>
  <si>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</si>
  <si>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</si>
  <si>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</si>
  <si>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</si>
  <si>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</si>
  <si>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</si>
  <si>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</si>
  <si>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</si>
  <si>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</si>
  <si>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</si>
  <si>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</si>
  <si>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</si>
  <si>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</si>
  <si>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</si>
  <si>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</si>
  <si>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</si>
  <si>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</si>
  <si>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</si>
  <si>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</si>
  <si>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</si>
  <si>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</si>
  <si>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</si>
  <si>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</si>
  <si>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</si>
  <si>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</si>
  <si>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</si>
  <si>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</si>
  <si>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</si>
  <si>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</si>
  <si>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</si>
  <si>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</si>
  <si>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</si>
  <si>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</si>
  <si>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</si>
  <si>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</si>
  <si>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</si>
  <si>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</si>
  <si>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</si>
  <si>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</si>
  <si>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</si>
  <si>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</si>
  <si>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</si>
  <si>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</si>
  <si>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</si>
  <si>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</si>
  <si>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</si>
  <si>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</si>
  <si>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</si>
  <si>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</si>
  <si>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</si>
  <si>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</si>
  <si>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</si>
  <si>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</si>
  <si>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</si>
  <si>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</si>
  <si>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</si>
  <si>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</si>
  <si>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</si>
  <si>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</si>
  <si>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</si>
  <si>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</si>
  <si>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</si>
  <si>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</si>
  <si>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</si>
  <si>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</si>
  <si>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</si>
  <si>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</si>
  <si>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</si>
  <si>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</si>
  <si>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</si>
  <si>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</si>
  <si>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</si>
  <si>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</si>
  <si>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</si>
  <si>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</si>
  <si>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</si>
  <si>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</si>
  <si>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</si>
  <si>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</si>
  <si>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</si>
  <si>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</si>
  <si>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</si>
  <si>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</si>
  <si>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</si>
  <si>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</si>
  <si>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</si>
  <si>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</si>
  <si>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</si>
  <si>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</si>
  <si>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</si>
  <si>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</si>
  <si>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</si>
  <si>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</si>
  <si>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</si>
  <si>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</si>
  <si>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</si>
  <si>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</si>
  <si>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</si>
  <si>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</si>
  <si>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</si>
  <si>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</si>
  <si>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</si>
  <si>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</si>
  <si>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</si>
  <si>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</si>
  <si>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</si>
  <si>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</si>
  <si>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</si>
  <si>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</si>
  <si>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</si>
  <si>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</si>
  <si>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</si>
  <si>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</si>
  <si>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</si>
  <si>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</si>
  <si>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</si>
  <si>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</si>
  <si>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</si>
  <si>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</si>
  <si>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</si>
  <si>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</si>
  <si>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</si>
  <si>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</si>
  <si>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</si>
  <si>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</si>
  <si>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</si>
  <si>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</si>
  <si>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</si>
  <si>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</si>
  <si>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</si>
  <si>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</si>
  <si>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</si>
  <si>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</si>
  <si>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</si>
  <si>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</si>
  <si>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</si>
  <si>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</si>
  <si>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</si>
  <si>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</si>
  <si>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</si>
  <si>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</si>
  <si>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</si>
  <si>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</si>
  <si>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</si>
  <si>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</si>
  <si>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</si>
  <si>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</si>
  <si>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</si>
  <si>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</si>
  <si>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</si>
  <si>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</si>
  <si>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</si>
  <si>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</si>
  <si>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</si>
  <si>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</si>
  <si>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</si>
  <si>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</si>
  <si>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</si>
  <si>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</si>
  <si>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</si>
  <si>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</si>
  <si>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</si>
  <si>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</si>
  <si>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</si>
  <si>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</si>
  <si>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</si>
  <si>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</si>
  <si>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</si>
  <si>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</si>
  <si>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</si>
  <si>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</si>
  <si>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</si>
  <si>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</si>
  <si>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</si>
  <si>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</si>
  <si>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</si>
  <si>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</si>
  <si>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</si>
  <si>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</si>
  <si>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</si>
  <si>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</si>
  <si>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</si>
  <si>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</si>
  <si>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</si>
  <si>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</si>
  <si>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</si>
  <si>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</si>
  <si>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</si>
  <si>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</si>
  <si>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</si>
  <si>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</si>
  <si>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</si>
  <si>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</si>
  <si>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</si>
  <si>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</si>
  <si>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</si>
  <si>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</si>
  <si>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</si>
  <si>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</si>
  <si>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</si>
  <si>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</si>
  <si>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</si>
  <si>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</si>
  <si>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</si>
  <si>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</si>
  <si>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</si>
  <si>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</si>
  <si>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</si>
  <si>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</si>
  <si>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</si>
  <si>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</si>
  <si>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</si>
  <si>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</si>
  <si>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</si>
  <si>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</si>
  <si>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</si>
  <si>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</si>
  <si>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</si>
  <si>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</si>
  <si>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</si>
  <si>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</si>
  <si>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</si>
  <si>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</si>
  <si>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</si>
  <si>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</si>
  <si>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</si>
  <si>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</si>
  <si>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</si>
  <si>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</si>
  <si>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</si>
  <si>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</si>
  <si>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</si>
  <si>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</si>
  <si>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</si>
  <si>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</si>
  <si>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</si>
  <si>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</si>
  <si>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</si>
  <si>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</si>
  <si>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</si>
  <si>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</si>
  <si>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</si>
  <si>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</si>
  <si>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</si>
  <si>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</si>
  <si>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</si>
  <si>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</si>
  <si>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</si>
  <si>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</si>
  <si>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</si>
  <si>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</si>
  <si>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</si>
  <si>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</si>
  <si>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</si>
  <si>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</si>
  <si>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</si>
  <si>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</si>
  <si>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</si>
  <si>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</si>
  <si>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</si>
  <si>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</si>
  <si>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</si>
  <si>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</si>
  <si>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</si>
  <si>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</si>
  <si>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</si>
  <si>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</si>
  <si>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</si>
  <si>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</si>
  <si>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</si>
  <si>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</si>
  <si>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</si>
  <si>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</si>
  <si>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</si>
  <si>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</si>
  <si>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</si>
  <si>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</si>
  <si>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</si>
  <si>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</si>
  <si>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</si>
  <si>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</si>
  <si>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</si>
  <si>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</si>
  <si>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</si>
  <si>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</si>
  <si>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</si>
  <si>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</si>
  <si>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</si>
  <si>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</si>
  <si>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</si>
  <si>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</si>
  <si>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</si>
  <si>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</si>
  <si>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</si>
  <si>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</si>
  <si>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</si>
  <si>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</si>
  <si>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</si>
  <si>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</si>
  <si>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</si>
  <si>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</si>
  <si>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</si>
  <si>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</si>
  <si>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</si>
  <si>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</si>
  <si>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</si>
  <si>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</si>
  <si>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</si>
  <si>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</si>
  <si>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</si>
  <si>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</si>
  <si>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</si>
  <si>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</si>
  <si>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</si>
  <si>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</si>
  <si>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</si>
  <si>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</si>
  <si>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</si>
  <si>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</si>
  <si>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</si>
  <si>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</si>
  <si>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</si>
  <si>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</si>
  <si>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</si>
  <si>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</si>
  <si>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</si>
  <si>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</si>
  <si>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</si>
  <si>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</si>
  <si>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</si>
  <si>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</si>
  <si>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</si>
  <si>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</si>
  <si>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</si>
  <si>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</si>
  <si>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</si>
  <si>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</si>
  <si>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</si>
  <si>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</si>
  <si>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</si>
  <si>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</si>
  <si>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</si>
  <si>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</si>
  <si>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</si>
  <si>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</si>
  <si>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</si>
  <si>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</si>
  <si>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</si>
  <si>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</si>
  <si>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</si>
  <si>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</si>
  <si>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</si>
  <si>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</si>
  <si>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</si>
  <si>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</si>
  <si>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</si>
  <si>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</si>
  <si>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</si>
  <si>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</si>
  <si>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</si>
  <si>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</si>
  <si>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</si>
  <si>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</si>
  <si>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</si>
  <si>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</si>
  <si>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</si>
  <si>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</si>
  <si>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</si>
  <si>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</si>
  <si>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</si>
  <si>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</si>
  <si>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</si>
  <si>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</si>
  <si>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</si>
  <si>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</si>
  <si>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</si>
  <si>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</si>
  <si>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</si>
  <si>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</si>
  <si>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</si>
  <si>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</si>
  <si>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</si>
  <si>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</si>
  <si>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</si>
  <si>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</si>
  <si>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</si>
  <si>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</si>
  <si>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</si>
  <si>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</si>
  <si>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</si>
  <si>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</si>
  <si>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</si>
  <si>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</si>
  <si>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</si>
  <si>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</si>
  <si>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</si>
  <si>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</si>
  <si>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</si>
  <si>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</si>
  <si>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</si>
  <si>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</si>
  <si>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</si>
  <si>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</si>
  <si>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</si>
  <si>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</si>
  <si>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</si>
  <si>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</si>
  <si>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</si>
  <si>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</si>
  <si>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</si>
  <si>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</si>
  <si>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</si>
  <si>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</si>
  <si>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</si>
  <si>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</si>
  <si>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</si>
  <si>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</si>
  <si>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</si>
  <si>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</si>
  <si>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</si>
  <si>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</si>
  <si>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</si>
  <si>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</si>
  <si>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</si>
  <si>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</si>
  <si>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</si>
  <si>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</si>
  <si>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</si>
  <si>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</si>
  <si>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</si>
  <si>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</si>
  <si>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</si>
  <si>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</si>
  <si>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</si>
  <si>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</si>
  <si>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</si>
  <si>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</si>
  <si>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</si>
  <si>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</si>
  <si>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</si>
  <si>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</si>
  <si>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</si>
  <si>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</si>
  <si>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</si>
  <si>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</si>
  <si>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</si>
  <si>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</si>
  <si>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</si>
  <si>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</si>
  <si>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</si>
  <si>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</si>
  <si>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</si>
  <si>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</si>
  <si>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</si>
  <si>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</si>
  <si>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</si>
  <si>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</si>
  <si>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</si>
  <si>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</si>
  <si>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</si>
  <si>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</si>
  <si>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</si>
  <si>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</si>
  <si>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</si>
  <si>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</si>
  <si>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</si>
  <si>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</si>
  <si>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</si>
  <si>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</si>
  <si>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</si>
  <si>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</si>
  <si>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</si>
  <si>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</si>
  <si>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</si>
  <si>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</si>
  <si>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</si>
  <si>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</si>
  <si>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</si>
  <si>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</si>
  <si>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</si>
  <si>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</si>
  <si>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</si>
  <si>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</si>
  <si>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</si>
  <si>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</si>
  <si>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</si>
  <si>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</si>
  <si>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</si>
  <si>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</si>
  <si>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</si>
  <si>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</si>
  <si>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</si>
  <si>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</si>
  <si>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</si>
  <si>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</si>
  <si>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</si>
  <si>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</si>
  <si>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</si>
  <si>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</si>
  <si>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</si>
  <si>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</si>
  <si>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</si>
  <si>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</si>
  <si>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</si>
  <si>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</si>
  <si>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</si>
  <si>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</si>
  <si>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</si>
  <si>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</si>
  <si>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</si>
  <si>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</si>
  <si>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</si>
  <si>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</si>
  <si>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</si>
  <si>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</si>
  <si>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</si>
  <si>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</si>
  <si>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</si>
  <si>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</si>
  <si>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</si>
  <si>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</si>
  <si>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</si>
  <si>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</si>
  <si>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</si>
  <si>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</si>
  <si>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</si>
  <si>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</si>
  <si>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</si>
  <si>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</si>
  <si>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</si>
  <si>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</si>
  <si>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</si>
  <si>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</si>
  <si>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</si>
  <si>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</si>
  <si>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</si>
  <si>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</si>
  <si>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</si>
  <si>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</si>
  <si>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</si>
  <si>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</si>
  <si>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</si>
  <si>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</si>
  <si>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</si>
  <si>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</si>
  <si>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</si>
  <si>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</si>
  <si>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</si>
  <si>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</si>
  <si>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</si>
  <si>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</si>
  <si>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</si>
  <si>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</si>
  <si>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</si>
  <si>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</si>
  <si>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</si>
  <si>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</si>
  <si>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</si>
  <si>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</si>
  <si>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</si>
  <si>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</si>
  <si>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</si>
  <si>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</si>
  <si>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</si>
  <si>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</si>
  <si>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</si>
  <si>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</si>
  <si>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</si>
  <si>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</si>
  <si>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</si>
  <si>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</si>
  <si>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</si>
  <si>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</si>
  <si>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</si>
  <si>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</si>
  <si>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</si>
  <si>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</si>
  <si>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</si>
  <si>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</si>
  <si>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</si>
  <si>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</si>
  <si>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</si>
  <si>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</si>
  <si>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</si>
  <si>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</si>
  <si>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</si>
  <si>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</si>
  <si>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</si>
  <si>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</si>
  <si>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</si>
  <si>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</si>
  <si>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</si>
  <si>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</si>
  <si>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</si>
  <si>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</si>
  <si>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</si>
  <si>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</si>
  <si>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</si>
  <si>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</si>
  <si>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</si>
  <si>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</si>
  <si>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</si>
  <si>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</si>
  <si>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</si>
  <si>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</si>
  <si>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</si>
  <si>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</si>
  <si>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</si>
  <si>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</si>
  <si>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</si>
  <si>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</si>
  <si>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</si>
  <si>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</si>
  <si>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</si>
  <si>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</si>
  <si>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</si>
  <si>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</si>
  <si>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</si>
  <si>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</si>
  <si>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</si>
  <si>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</si>
  <si>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</si>
  <si>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</si>
  <si>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</si>
  <si>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</si>
  <si>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</si>
  <si>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</si>
  <si>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</si>
  <si>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</si>
  <si>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</si>
  <si>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</si>
  <si>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</si>
  <si>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</si>
  <si>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</si>
  <si>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</si>
  <si>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</si>
  <si>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</si>
  <si>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</si>
  <si>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</si>
  <si>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</si>
  <si>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</si>
  <si>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</si>
  <si>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</si>
  <si>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</si>
  <si>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</si>
  <si>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</si>
  <si>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</si>
  <si>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</si>
  <si>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</si>
  <si>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</si>
  <si>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</si>
  <si>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</si>
  <si>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</si>
  <si>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</si>
  <si>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</si>
  <si>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</si>
  <si>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</si>
  <si>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</si>
  <si>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</si>
  <si>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</si>
  <si>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</si>
  <si>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</si>
  <si>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</si>
  <si>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</si>
  <si>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</si>
  <si>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</si>
  <si>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</si>
  <si>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</si>
  <si>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</si>
  <si>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</si>
  <si>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</si>
  <si>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</si>
  <si>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</si>
  <si>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</si>
  <si>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</si>
  <si>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</si>
  <si>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</si>
  <si>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</si>
  <si>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</si>
  <si>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</si>
  <si>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</si>
  <si>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</si>
  <si>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</si>
  <si>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</si>
  <si>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</si>
  <si>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</si>
  <si>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</si>
  <si>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</si>
  <si>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</si>
  <si>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</si>
  <si>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</si>
  <si>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</si>
  <si>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</si>
  <si>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</si>
  <si>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</si>
  <si>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</si>
  <si>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</si>
  <si>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</si>
  <si>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</si>
  <si>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</si>
  <si>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</si>
  <si>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</si>
  <si>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</si>
  <si>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</si>
  <si>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</si>
  <si>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</si>
  <si>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</si>
  <si>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</si>
  <si>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</si>
  <si>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</si>
  <si>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</si>
  <si>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</si>
  <si>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</si>
  <si>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</si>
  <si>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</si>
  <si>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</si>
  <si>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</si>
  <si>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</si>
  <si>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</si>
  <si>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</si>
  <si>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</si>
  <si>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</si>
  <si>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</si>
  <si>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</si>
  <si>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</si>
  <si>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</si>
  <si>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</si>
  <si>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</si>
  <si>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</si>
  <si>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</si>
  <si>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</si>
  <si>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</si>
  <si>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</si>
  <si>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</si>
  <si>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</si>
  <si>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</si>
  <si>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</si>
  <si>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</si>
  <si>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</si>
  <si>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</si>
  <si>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</si>
  <si>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</si>
  <si>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</si>
  <si>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</si>
  <si>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</si>
  <si>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</si>
  <si>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</si>
  <si>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</si>
  <si>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</si>
  <si>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</si>
  <si>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</si>
  <si>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</si>
  <si>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</si>
  <si>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</si>
  <si>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</si>
  <si>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</si>
  <si>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</si>
  <si>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</si>
  <si>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</si>
  <si>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</si>
  <si>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</si>
  <si>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</si>
  <si>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</si>
  <si>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</si>
  <si>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</si>
  <si>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</si>
  <si>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</si>
  <si>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</si>
  <si>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</si>
  <si>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</si>
  <si>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</si>
  <si>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</si>
  <si>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</si>
  <si>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</si>
  <si>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</si>
  <si>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</si>
  <si>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</si>
  <si>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</si>
  <si>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</si>
  <si>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</si>
  <si>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</si>
  <si>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</si>
  <si>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</si>
  <si>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</si>
  <si>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</si>
  <si>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</si>
  <si>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</si>
  <si>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</si>
  <si>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</si>
  <si>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</si>
  <si>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</si>
  <si>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</si>
  <si>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</si>
  <si>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</si>
  <si>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</si>
  <si>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</si>
  <si>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</si>
  <si>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</si>
  <si>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</si>
  <si>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</si>
  <si>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</si>
  <si>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</si>
  <si>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</si>
  <si>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</si>
  <si>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</si>
  <si>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</si>
  <si>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</si>
  <si>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</si>
  <si>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</si>
  <si>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</si>
  <si>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</si>
  <si>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</si>
  <si>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</si>
  <si>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</si>
  <si>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</si>
  <si>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</si>
  <si>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</si>
  <si>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</si>
  <si>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</si>
  <si>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</si>
  <si>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</si>
  <si>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</si>
  <si>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</si>
  <si>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</si>
  <si>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</si>
  <si>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</si>
  <si>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</si>
  <si>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</si>
  <si>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</si>
  <si>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</si>
  <si>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</si>
  <si>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</si>
  <si>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</si>
  <si>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</si>
  <si>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</si>
  <si>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</si>
  <si>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</si>
  <si>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</si>
  <si>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</si>
  <si>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</si>
  <si>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</si>
  <si>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</si>
  <si>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</si>
  <si>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</si>
  <si>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</si>
  <si>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</si>
  <si>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</si>
  <si>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</si>
  <si>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</si>
  <si>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</si>
  <si>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</si>
  <si>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</si>
  <si>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</si>
  <si>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</si>
  <si>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</si>
  <si>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</si>
  <si>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</si>
  <si>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</si>
  <si>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</si>
  <si>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</si>
  <si>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</si>
  <si>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</si>
  <si>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</si>
  <si>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</si>
  <si>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</si>
  <si>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</si>
  <si>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</si>
  <si>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</si>
  <si>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</si>
  <si>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</si>
  <si>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</si>
  <si>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</si>
  <si>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</si>
  <si>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</si>
  <si>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</si>
  <si>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</si>
  <si>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</si>
  <si>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</si>
  <si>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</si>
  <si>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</si>
  <si>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</si>
  <si>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</si>
  <si>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</si>
  <si>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</si>
  <si>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</si>
  <si>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</si>
  <si>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</si>
  <si>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</si>
  <si>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</si>
  <si>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</si>
  <si>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</si>
  <si>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</si>
  <si>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</si>
  <si>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</si>
  <si>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</si>
  <si>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</si>
  <si>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</si>
  <si>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</si>
  <si>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</si>
  <si>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</si>
  <si>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</si>
  <si>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</si>
  <si>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</si>
  <si>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</si>
  <si>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</si>
  <si>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</si>
  <si>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</si>
  <si>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</si>
  <si>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</si>
  <si>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</si>
  <si>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</si>
  <si>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</si>
  <si>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</si>
  <si>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</si>
  <si>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</si>
  <si>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</si>
  <si>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</si>
  <si>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</si>
  <si>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</si>
  <si>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</si>
  <si>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</si>
  <si>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</si>
  <si>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</si>
  <si>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</si>
  <si>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</si>
  <si>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</si>
  <si>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</si>
  <si>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</si>
  <si>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</si>
  <si>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</si>
  <si>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</si>
  <si>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</si>
  <si>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</si>
  <si>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</si>
  <si>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</si>
  <si>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</si>
  <si>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</si>
  <si>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</si>
  <si>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</si>
  <si>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</si>
  <si>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</si>
  <si>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</si>
  <si>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</si>
  <si>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</si>
  <si>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</si>
  <si>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</si>
  <si>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</si>
  <si>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</si>
  <si>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</si>
  <si>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</si>
  <si>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</si>
  <si>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</si>
  <si>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</si>
  <si>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</si>
  <si>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</si>
  <si>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</si>
  <si>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</si>
  <si>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</si>
  <si>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</si>
  <si>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</si>
  <si>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</si>
  <si>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</si>
  <si>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</si>
  <si>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</si>
  <si>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</si>
  <si>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</si>
  <si>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</si>
  <si>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</si>
  <si>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</si>
  <si>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</si>
  <si>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</si>
  <si>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</si>
  <si>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</si>
  <si>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</si>
  <si>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</si>
  <si>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</si>
  <si>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</si>
  <si>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</si>
  <si>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</si>
  <si>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</si>
  <si>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</si>
  <si>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</si>
  <si>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</si>
  <si>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</si>
  <si>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</si>
  <si>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</si>
  <si>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</si>
  <si>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</si>
  <si>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</si>
  <si>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</si>
  <si>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</si>
  <si>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</si>
  <si>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</si>
  <si>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</si>
  <si>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</si>
  <si>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</si>
  <si>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</si>
  <si>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</si>
  <si>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</si>
  <si>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</si>
  <si>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</si>
  <si>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</si>
  <si>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</si>
  <si>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</si>
  <si>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</si>
  <si>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</si>
  <si>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</si>
  <si>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</si>
  <si>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</si>
  <si>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</si>
  <si>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</si>
  <si>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</si>
  <si>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</si>
  <si>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</si>
  <si>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</si>
  <si>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</si>
  <si>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</si>
  <si>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</si>
  <si>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</si>
  <si>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</si>
  <si>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</si>
  <si>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</si>
  <si>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</si>
  <si>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</si>
  <si>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</si>
  <si>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</si>
  <si>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</si>
  <si>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</si>
  <si>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</si>
  <si>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</si>
  <si>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</si>
  <si>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</si>
  <si>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</si>
  <si>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</si>
  <si>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</si>
  <si>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</si>
  <si>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</si>
  <si>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</si>
  <si>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</si>
  <si>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</si>
  <si>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</si>
  <si>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</si>
  <si>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</si>
  <si>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</si>
  <si>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</si>
  <si>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</si>
  <si>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</si>
  <si>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</si>
  <si>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</si>
  <si>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</si>
  <si>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</si>
  <si>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</si>
  <si>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</si>
  <si>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</si>
  <si>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</si>
  <si>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</si>
  <si>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</si>
  <si>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</si>
  <si>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</si>
  <si>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</si>
  <si>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</si>
  <si>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</si>
  <si>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</si>
  <si>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</si>
  <si>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</si>
  <si>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</si>
  <si>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</si>
  <si>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</si>
  <si>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</si>
  <si>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</si>
  <si>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</si>
  <si>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</si>
  <si>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</si>
  <si>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</si>
  <si>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</si>
  <si>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</si>
  <si>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</si>
  <si>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</si>
  <si>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</si>
  <si>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</si>
  <si>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</si>
  <si>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</si>
  <si>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</si>
  <si>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</si>
  <si>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</si>
  <si>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</si>
  <si>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</si>
  <si>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</si>
  <si>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</si>
  <si>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</si>
  <si>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</si>
  <si>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</si>
  <si>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</si>
  <si>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</si>
  <si>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</si>
  <si>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</si>
  <si>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</si>
  <si>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</si>
  <si>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</si>
  <si>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</si>
  <si>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</si>
  <si>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</si>
  <si>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</si>
  <si>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</si>
  <si>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</si>
  <si>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</si>
  <si>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</si>
  <si>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</si>
  <si>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</si>
  <si>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</si>
  <si>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</si>
  <si>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</si>
  <si>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</si>
  <si>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</si>
  <si>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</si>
  <si>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</si>
  <si>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</si>
  <si>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</si>
  <si>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</si>
  <si>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</si>
  <si>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</si>
  <si>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</si>
  <si>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</si>
  <si>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</si>
  <si>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</si>
  <si>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</si>
  <si>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</si>
  <si>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</si>
  <si>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</si>
  <si>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</si>
  <si>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</si>
  <si>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</si>
  <si>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</si>
  <si>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</si>
  <si>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</si>
  <si>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</si>
  <si>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</si>
  <si>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</si>
  <si>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</si>
  <si>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</si>
  <si>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</si>
  <si>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</si>
  <si>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</si>
  <si>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</si>
  <si>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</si>
  <si>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</si>
  <si>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</si>
  <si>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</si>
  <si>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</si>
  <si>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</si>
  <si>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</si>
  <si>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</si>
  <si>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</si>
  <si>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</si>
  <si>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</si>
  <si>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</si>
  <si>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</si>
  <si>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</si>
  <si>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</si>
  <si>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</si>
  <si>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</si>
  <si>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</si>
  <si>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</si>
  <si>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</si>
  <si>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</si>
  <si>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</si>
  <si>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</si>
  <si>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</si>
  <si>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</si>
  <si>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</si>
  <si>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</si>
  <si>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</si>
  <si>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</si>
  <si>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</si>
  <si>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</si>
  <si>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</si>
  <si>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</si>
  <si>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</si>
  <si>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</si>
  <si>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</si>
  <si>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</si>
  <si>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</si>
  <si>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</si>
  <si>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</si>
  <si>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</si>
  <si>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</si>
  <si>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</si>
  <si>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</si>
  <si>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</si>
  <si>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</si>
  <si>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</si>
  <si>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</si>
  <si>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</si>
  <si>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</si>
  <si>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</si>
  <si>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</si>
  <si>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</si>
  <si>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</si>
  <si>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</si>
  <si>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</si>
  <si>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</si>
  <si>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</si>
  <si>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</si>
  <si>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</si>
  <si>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</si>
  <si>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</si>
  <si>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</si>
  <si>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</si>
  <si>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</si>
  <si>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</si>
  <si>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</si>
  <si>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</si>
  <si>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</si>
  <si>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</si>
  <si>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</si>
  <si>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</si>
  <si>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</si>
  <si>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</si>
  <si>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</si>
  <si>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</si>
  <si>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</si>
  <si>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</si>
  <si>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</si>
  <si>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</si>
  <si>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</si>
  <si>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</si>
  <si>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</si>
  <si>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</si>
  <si>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</si>
  <si>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</si>
  <si>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</si>
  <si>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</si>
  <si>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</si>
  <si>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</si>
  <si>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</si>
  <si>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</si>
  <si>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</si>
  <si>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</si>
  <si>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</si>
  <si>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</si>
  <si>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</si>
  <si>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</si>
  <si>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</si>
  <si>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</si>
  <si>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</si>
  <si>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</si>
  <si>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</si>
  <si>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</si>
  <si>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</si>
  <si>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</si>
  <si>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</si>
  <si>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</si>
  <si>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</si>
  <si>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</si>
  <si>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</si>
  <si>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</si>
  <si>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</si>
  <si>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</si>
  <si>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</si>
  <si>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</si>
  <si>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</si>
  <si>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</si>
  <si>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</si>
  <si>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</si>
  <si>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</si>
  <si>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</si>
  <si>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</si>
  <si>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</si>
  <si>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</si>
  <si>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</si>
  <si>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</si>
  <si>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</si>
  <si>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</si>
  <si>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</si>
  <si>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</si>
  <si>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</si>
  <si>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</si>
  <si>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</si>
  <si>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</si>
  <si>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</si>
  <si>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</si>
  <si>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</si>
  <si>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</si>
  <si>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</si>
  <si>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</si>
  <si>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</si>
  <si>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</si>
  <si>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</si>
  <si>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</si>
  <si>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</si>
  <si>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</si>
  <si>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</si>
  <si>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</si>
  <si>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</si>
  <si>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</si>
  <si>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</si>
  <si>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</si>
  <si>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</si>
  <si>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</si>
  <si>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</si>
  <si>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</si>
  <si>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</si>
  <si>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</si>
  <si>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</si>
  <si>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</si>
  <si>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</si>
  <si>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</si>
  <si>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</si>
  <si>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</si>
  <si>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</si>
  <si>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</si>
  <si>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</si>
  <si>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</si>
  <si>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</si>
  <si>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</si>
  <si>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</si>
  <si>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</si>
  <si>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</si>
  <si>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</si>
  <si>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</si>
  <si>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</si>
  <si>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</si>
  <si>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</si>
  <si>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</si>
  <si>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</si>
  <si>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</si>
  <si>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</si>
  <si>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</si>
  <si>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</si>
  <si>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</si>
  <si>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</si>
  <si>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</si>
  <si>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</si>
  <si>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</si>
  <si>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</si>
  <si>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</si>
  <si>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</si>
  <si>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</si>
  <si>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</si>
  <si>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</si>
  <si>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</si>
  <si>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</si>
  <si>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</si>
  <si>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</si>
  <si>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</si>
  <si>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</si>
  <si>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</si>
  <si>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</si>
  <si>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</si>
  <si>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</si>
  <si>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</si>
  <si>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</si>
  <si>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</si>
  <si>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</si>
  <si>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</si>
  <si>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</si>
  <si>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</si>
  <si>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</si>
  <si>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</si>
  <si>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</si>
  <si>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</si>
  <si>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</si>
  <si>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</si>
  <si>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</si>
  <si>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</si>
  <si>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</si>
  <si>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</si>
  <si>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</si>
  <si>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</si>
  <si>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</si>
  <si>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</si>
  <si>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</si>
  <si>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</si>
  <si>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</si>
  <si>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</si>
  <si>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</si>
  <si>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</si>
  <si>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</si>
  <si>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</si>
  <si>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</si>
  <si>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</si>
  <si>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</si>
  <si>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</si>
  <si>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</si>
  <si>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</si>
  <si>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</si>
  <si>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</si>
  <si>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</si>
  <si>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</si>
  <si>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</si>
  <si>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</si>
  <si>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</si>
  <si>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</si>
  <si>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</si>
  <si>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</si>
  <si>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</si>
  <si>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</si>
  <si>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</si>
  <si>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</si>
  <si>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</si>
  <si>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</si>
  <si>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</si>
  <si>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</si>
  <si>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</si>
  <si>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</si>
  <si>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</si>
  <si>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</si>
  <si>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</si>
  <si>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</si>
  <si>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</si>
  <si>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</si>
  <si>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</si>
  <si>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</si>
  <si>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</si>
  <si>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</si>
  <si>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</si>
  <si>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</si>
  <si>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</si>
  <si>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</si>
  <si>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</si>
  <si>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</si>
  <si>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</si>
  <si>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</si>
  <si>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</si>
  <si>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</si>
  <si>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</si>
  <si>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</si>
  <si>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</si>
  <si>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</si>
  <si>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</si>
  <si>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</si>
  <si>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</si>
  <si>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</si>
  <si>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</si>
  <si>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</si>
  <si>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</si>
  <si>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</si>
  <si>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</si>
  <si>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</si>
  <si>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</si>
  <si>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</si>
  <si>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</si>
  <si>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</si>
  <si>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</si>
  <si>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</si>
  <si>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</si>
  <si>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</si>
  <si>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</si>
  <si>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</si>
  <si>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</si>
  <si>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</si>
  <si>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</si>
  <si>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</si>
  <si>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</si>
  <si>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</si>
  <si>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</si>
  <si>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</si>
  <si>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</si>
  <si>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</si>
  <si>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</si>
  <si>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</si>
  <si>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</si>
  <si>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</si>
  <si>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</si>
  <si>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</si>
  <si>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</si>
  <si>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</si>
  <si>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</si>
  <si>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</si>
  <si>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</si>
  <si>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</si>
  <si>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</si>
  <si>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</si>
  <si>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</si>
  <si>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</si>
  <si>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</si>
  <si>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</si>
  <si>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</si>
  <si>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</si>
  <si>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</si>
  <si>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</si>
  <si>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</si>
  <si>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</si>
  <si>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</si>
  <si>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</si>
  <si>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</si>
  <si>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</si>
  <si>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</si>
  <si>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</si>
  <si>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</si>
  <si>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</si>
  <si>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</si>
  <si>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</si>
  <si>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</si>
  <si>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</si>
  <si>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</si>
  <si>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</si>
  <si>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</si>
  <si>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</si>
  <si>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</si>
  <si>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</si>
  <si>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</si>
  <si>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</si>
  <si>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</si>
  <si>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</si>
  <si>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</si>
  <si>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</si>
  <si>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</si>
  <si>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</si>
  <si>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</si>
  <si>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</si>
  <si>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</si>
  <si>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</si>
  <si>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</si>
  <si>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</si>
  <si>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</si>
  <si>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</si>
  <si>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</si>
  <si>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</si>
  <si>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</si>
  <si>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</si>
  <si>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</si>
  <si>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</si>
  <si>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</si>
  <si>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</si>
  <si>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</si>
  <si>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</si>
  <si>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</si>
  <si>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</si>
  <si>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</si>
  <si>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</si>
  <si>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</si>
  <si>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</si>
  <si>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</si>
  <si>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</si>
  <si>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</si>
  <si>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</si>
  <si>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</si>
  <si>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</si>
  <si>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</si>
  <si>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</si>
  <si>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</si>
  <si>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</si>
  <si>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</si>
  <si>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</si>
  <si>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</si>
  <si>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</si>
  <si>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</si>
  <si>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</si>
  <si>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</si>
  <si>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</si>
  <si>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</si>
  <si>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</si>
  <si>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</si>
  <si>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</si>
  <si>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</si>
  <si>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</si>
  <si>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</si>
  <si>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</si>
  <si>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</si>
  <si>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</si>
  <si>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</si>
  <si>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</si>
  <si>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</si>
  <si>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</si>
  <si>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</si>
  <si>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</si>
  <si>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</si>
  <si>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</si>
  <si>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</si>
  <si>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</si>
  <si>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</si>
  <si>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</si>
  <si>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</si>
  <si>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</si>
  <si>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</si>
  <si>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</si>
  <si>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</si>
  <si>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</si>
  <si>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</si>
  <si>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</si>
  <si>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</si>
  <si>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</si>
  <si>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</si>
  <si>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</si>
  <si>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</si>
  <si>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</si>
  <si>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</si>
  <si>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</si>
  <si>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</si>
  <si>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</si>
  <si>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</si>
  <si>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</si>
  <si>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</si>
  <si>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</si>
  <si>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</si>
  <si>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</si>
  <si>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</si>
  <si>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</si>
  <si>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</si>
  <si>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</si>
  <si>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</si>
  <si>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</si>
  <si>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</si>
  <si>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</si>
  <si>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</si>
  <si>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</si>
  <si>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</si>
  <si>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</si>
  <si>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</si>
  <si>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</si>
  <si>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</si>
  <si>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</si>
  <si>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</si>
  <si>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</si>
  <si>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</si>
  <si>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</si>
  <si>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</si>
  <si>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</si>
  <si>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</si>
  <si>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</si>
  <si>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</si>
  <si>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</si>
  <si>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</si>
  <si>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</si>
  <si>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</si>
  <si>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</si>
  <si>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</si>
  <si>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</si>
  <si>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</si>
  <si>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</si>
  <si>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</si>
  <si>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</si>
  <si>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</si>
  <si>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</si>
  <si>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</si>
  <si>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</si>
  <si>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</si>
  <si>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</si>
  <si>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</si>
  <si>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</si>
  <si>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</si>
  <si>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</si>
  <si>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</si>
  <si>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</si>
  <si>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</si>
  <si>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</si>
  <si>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</si>
  <si>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</si>
  <si>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</si>
  <si>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</si>
  <si>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</si>
  <si>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</si>
  <si>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</si>
  <si>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</si>
  <si>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</si>
  <si>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</si>
  <si>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</si>
  <si>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</si>
  <si>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</si>
  <si>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</si>
  <si>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</si>
  <si>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</si>
  <si>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</si>
  <si>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</si>
  <si>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</si>
  <si>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</si>
  <si>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</si>
  <si>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</si>
  <si>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</si>
  <si>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</si>
  <si>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</si>
  <si>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</si>
  <si>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</si>
  <si>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</si>
  <si>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</si>
  <si>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</si>
  <si>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</si>
  <si>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</si>
  <si>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</si>
  <si>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</si>
  <si>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</si>
  <si>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</si>
  <si>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</si>
  <si>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</si>
  <si>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</si>
  <si>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</si>
  <si>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</si>
  <si>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</si>
  <si>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</si>
  <si>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</si>
  <si>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</si>
  <si>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</si>
  <si>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</si>
  <si>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</si>
  <si>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</si>
  <si>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</si>
  <si>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</si>
  <si>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</si>
  <si>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</si>
  <si>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</si>
  <si>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</si>
  <si>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</si>
  <si>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</si>
  <si>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</si>
  <si>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</si>
  <si>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</si>
  <si>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</si>
  <si>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</si>
  <si>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</si>
  <si>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</si>
  <si>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</si>
  <si>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</si>
  <si>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</si>
  <si>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</si>
  <si>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</si>
  <si>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</si>
  <si>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</si>
  <si>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</si>
  <si>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</si>
  <si>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</si>
  <si>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</si>
  <si>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</si>
  <si>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</si>
  <si>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</si>
  <si>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</si>
  <si>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</si>
  <si>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</si>
  <si>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</si>
  <si>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</si>
  <si>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</si>
  <si>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</si>
  <si>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</si>
  <si>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</si>
  <si>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</si>
  <si>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</si>
  <si>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</si>
  <si>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</si>
  <si>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</si>
  <si>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</si>
  <si>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</si>
  <si>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</si>
  <si>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</si>
  <si>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</si>
  <si>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</si>
  <si>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</si>
  <si>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</si>
  <si>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</si>
  <si>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</si>
  <si>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</si>
  <si>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</si>
  <si>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</si>
  <si>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</si>
  <si>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</si>
  <si>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</si>
  <si>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</si>
  <si>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</si>
  <si>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</si>
  <si>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</si>
  <si>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</si>
  <si>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</si>
  <si>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</si>
  <si>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</si>
  <si>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</si>
  <si>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</si>
  <si>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</si>
  <si>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</si>
  <si>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</si>
  <si>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</si>
  <si>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</si>
  <si>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</si>
  <si>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</si>
  <si>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</si>
  <si>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</si>
  <si>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</si>
  <si>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</si>
  <si>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</si>
  <si>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</si>
  <si>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</si>
  <si>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</si>
  <si>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</si>
  <si>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</si>
  <si>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</si>
  <si>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</si>
  <si>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</si>
  <si>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</si>
  <si>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</si>
  <si>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</si>
  <si>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</si>
  <si>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</si>
  <si>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</si>
  <si>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</si>
  <si>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</si>
  <si>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</si>
  <si>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</si>
  <si>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</si>
  <si>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</si>
  <si>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</si>
  <si>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</si>
  <si>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</si>
  <si>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</si>
  <si>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</si>
  <si>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</si>
  <si>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</si>
  <si>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</si>
  <si>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</si>
  <si>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</si>
  <si>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</si>
  <si>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</si>
  <si>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</si>
  <si>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</si>
  <si>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</si>
  <si>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</si>
  <si>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</si>
  <si>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</si>
  <si>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</si>
  <si>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</si>
  <si>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</si>
  <si>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</si>
  <si>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</si>
  <si>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</si>
  <si>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</si>
  <si>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</si>
  <si>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</si>
  <si>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</si>
  <si>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</si>
  <si>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</si>
  <si>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</si>
  <si>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</si>
  <si>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</si>
  <si>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</si>
  <si>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</si>
  <si>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</si>
  <si>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</si>
  <si>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</si>
  <si>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</si>
  <si>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</si>
  <si>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</si>
  <si>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</si>
  <si>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</si>
  <si>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</si>
  <si>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</si>
  <si>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</si>
  <si>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</si>
  <si>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</si>
  <si>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</si>
  <si>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</si>
  <si>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</si>
  <si>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</si>
  <si>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</si>
  <si>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</si>
  <si>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</si>
  <si>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</si>
  <si>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</si>
  <si>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</si>
  <si>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</si>
  <si>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</si>
  <si>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</si>
  <si>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</si>
  <si>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</si>
  <si>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</si>
  <si>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</si>
  <si>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</si>
  <si>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</si>
  <si>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</si>
  <si>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</si>
  <si>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</si>
  <si>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</si>
  <si>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</si>
  <si>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</si>
  <si>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</si>
  <si>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</si>
  <si>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</si>
  <si>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</si>
  <si>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</si>
  <si>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</si>
  <si>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</si>
  <si>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</si>
  <si>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</si>
  <si>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</si>
  <si>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</si>
  <si>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</si>
  <si>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</si>
  <si>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</si>
  <si>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</si>
  <si>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</si>
  <si>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</si>
  <si>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</si>
  <si>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</si>
  <si>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</si>
  <si>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</si>
  <si>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</si>
  <si>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</si>
  <si>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</si>
  <si>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</si>
  <si>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</si>
  <si>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</si>
  <si>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</si>
  <si>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</si>
  <si>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</si>
  <si>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</si>
  <si>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</si>
  <si>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</si>
  <si>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</si>
  <si>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</si>
  <si>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</si>
  <si>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</si>
  <si>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</si>
  <si>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</si>
  <si>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</si>
  <si>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</si>
  <si>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</si>
  <si>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</si>
  <si>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</si>
  <si>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</si>
  <si>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</si>
  <si>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</si>
  <si>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</si>
  <si>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</si>
  <si>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</si>
  <si>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</si>
  <si>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</si>
  <si>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</si>
  <si>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</si>
  <si>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</si>
  <si>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</si>
  <si>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</si>
  <si>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</si>
  <si>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</si>
  <si>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</si>
  <si>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</si>
  <si>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</si>
  <si>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</si>
  <si>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</si>
  <si>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</si>
  <si>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</si>
  <si>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</si>
  <si>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</si>
  <si>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</si>
  <si>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</si>
  <si>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</si>
  <si>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</si>
  <si>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</si>
  <si>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</si>
  <si>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</si>
  <si>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</si>
  <si>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</si>
  <si>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</si>
  <si>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</si>
  <si>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</si>
  <si>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</si>
  <si>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</si>
  <si>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</si>
  <si>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</si>
  <si>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</si>
  <si>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</si>
  <si>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</si>
  <si>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</si>
  <si>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</si>
  <si>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</si>
  <si>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</si>
  <si>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</si>
  <si>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</si>
  <si>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</si>
  <si>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</si>
  <si>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</si>
  <si>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</si>
  <si>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</si>
  <si>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</si>
  <si>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</si>
  <si>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</si>
  <si>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</si>
  <si>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</si>
  <si>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</si>
  <si>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</si>
  <si>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</si>
  <si>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</si>
  <si>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</si>
  <si>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</si>
  <si>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</si>
  <si>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</si>
  <si>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</si>
  <si>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</si>
  <si>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</si>
  <si>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</si>
  <si>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</si>
  <si>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</si>
  <si>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</si>
  <si>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</si>
  <si>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</si>
  <si>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</si>
  <si>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</si>
  <si>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</si>
  <si>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</si>
  <si>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</si>
  <si>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</si>
  <si>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</si>
  <si>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</si>
  <si>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</si>
  <si>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</si>
  <si>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</si>
  <si>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</si>
  <si>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</si>
  <si>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</si>
  <si>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</si>
  <si>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</si>
  <si>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</si>
  <si>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</si>
  <si>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</si>
  <si>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</si>
  <si>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</si>
  <si>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</si>
  <si>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</si>
  <si>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</si>
  <si>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</si>
  <si>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</si>
  <si>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</si>
  <si>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</si>
  <si>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</si>
  <si>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</si>
  <si>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</si>
  <si>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</si>
  <si>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</si>
  <si>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</si>
  <si>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</si>
  <si>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</si>
  <si>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</si>
  <si>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</si>
  <si>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</si>
  <si>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</si>
  <si>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</si>
  <si>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</si>
  <si>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</si>
  <si>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</si>
  <si>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</si>
  <si>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</si>
  <si>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</si>
  <si>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</si>
  <si>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</si>
  <si>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</si>
  <si>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</si>
  <si>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</si>
  <si>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</si>
  <si>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</si>
  <si>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</si>
  <si>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</si>
  <si>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</si>
  <si>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</si>
  <si>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</si>
  <si>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</si>
  <si>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</si>
  <si>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</si>
  <si>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</si>
  <si>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</si>
  <si>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</si>
  <si>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</si>
  <si>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</si>
  <si>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</si>
  <si>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</si>
  <si>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</si>
  <si>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</si>
  <si>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</si>
  <si>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</si>
  <si>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</si>
  <si>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</si>
  <si>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</si>
  <si>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</si>
  <si>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</si>
  <si>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</si>
  <si>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</si>
  <si>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</si>
  <si>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</si>
  <si>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</si>
  <si>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</si>
  <si>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</si>
  <si>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</si>
  <si>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</si>
  <si>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</si>
  <si>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</si>
  <si>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</si>
  <si>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</si>
  <si>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</si>
  <si>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</si>
  <si>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</si>
  <si>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</si>
  <si>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</si>
  <si>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</si>
  <si>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</si>
  <si>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</si>
  <si>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</si>
  <si>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</si>
  <si>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</si>
  <si>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</si>
  <si>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</si>
  <si>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</si>
  <si>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</si>
  <si>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</si>
  <si>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</si>
  <si>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</si>
  <si>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</si>
  <si>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</si>
  <si>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</si>
  <si>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</si>
  <si>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</si>
  <si>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</si>
  <si>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</si>
  <si>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</si>
  <si>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</si>
  <si>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</si>
  <si>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</si>
  <si>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</si>
  <si>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</si>
  <si>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</si>
  <si>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</si>
  <si>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</si>
  <si>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</si>
  <si>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</si>
  <si>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</si>
  <si>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</si>
  <si>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</si>
  <si>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</si>
  <si>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</si>
  <si>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</si>
  <si>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</si>
  <si>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</si>
  <si>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</si>
  <si>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</si>
  <si>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</si>
  <si>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</si>
  <si>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</si>
  <si>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</si>
  <si>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</si>
  <si>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</si>
  <si>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</si>
  <si>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</si>
  <si>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</si>
  <si>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</si>
  <si>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</si>
  <si>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</si>
  <si>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</si>
  <si>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</si>
  <si>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</si>
  <si>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</si>
  <si>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</si>
  <si>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</si>
  <si>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</si>
  <si>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</si>
  <si>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</si>
  <si>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</si>
  <si>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</si>
  <si>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</si>
  <si>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</si>
  <si>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</si>
  <si>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</si>
  <si>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</si>
  <si>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</si>
  <si>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</si>
  <si>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</si>
  <si>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</si>
  <si>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</si>
  <si>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</si>
  <si>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</si>
  <si>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</si>
  <si>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</si>
  <si>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</si>
  <si>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</si>
  <si>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</si>
  <si>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</si>
  <si>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</si>
  <si>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</si>
  <si>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</si>
  <si>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</si>
  <si>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</si>
  <si>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</si>
  <si>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</si>
  <si>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</si>
  <si>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</si>
  <si>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</si>
  <si>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</si>
  <si>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</si>
  <si>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</si>
  <si>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</si>
  <si>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</si>
  <si>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</si>
  <si>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</si>
  <si>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</si>
  <si>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</si>
  <si>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</si>
  <si>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</si>
  <si>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</si>
  <si>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</si>
  <si>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</si>
  <si>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</si>
  <si>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</si>
  <si>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</si>
  <si>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</si>
  <si>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</si>
  <si>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</si>
  <si>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</si>
  <si>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</si>
  <si>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</si>
  <si>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</si>
  <si>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</si>
  <si>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</si>
  <si>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</si>
  <si>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</si>
  <si>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</si>
  <si>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</si>
  <si>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</si>
  <si>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</si>
  <si>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</si>
  <si>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</si>
  <si>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</si>
  <si>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</si>
  <si>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</si>
  <si>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</si>
  <si>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</si>
  <si>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</si>
  <si>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</si>
  <si>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</si>
  <si>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</si>
  <si>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</si>
  <si>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</si>
  <si>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</si>
  <si>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</si>
  <si>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</si>
  <si>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</si>
  <si>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</si>
  <si>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</si>
  <si>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</si>
  <si>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</si>
  <si>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</si>
  <si>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</si>
  <si>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</si>
  <si>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</si>
  <si>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</si>
  <si>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</si>
  <si>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</si>
  <si>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</si>
  <si>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</si>
  <si>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</si>
  <si>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</si>
  <si>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</si>
  <si>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</si>
  <si>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</si>
  <si>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</si>
  <si>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</si>
  <si>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</si>
  <si>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</si>
  <si>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</si>
  <si>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</si>
  <si>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</si>
  <si>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</si>
  <si>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</si>
  <si>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</si>
  <si>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</si>
  <si>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</si>
  <si>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</si>
  <si>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</si>
  <si>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</si>
  <si>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</si>
  <si>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</si>
  <si>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</si>
  <si>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</si>
  <si>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</si>
  <si>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</si>
  <si>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</si>
  <si>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</si>
  <si>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</si>
  <si>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</si>
  <si>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</si>
  <si>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</si>
  <si>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</si>
  <si>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</si>
  <si>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</si>
  <si>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</si>
  <si>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</si>
  <si>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</si>
  <si>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</si>
  <si>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</si>
  <si>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</si>
  <si>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</si>
  <si>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</si>
  <si>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</si>
  <si>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</si>
  <si>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</si>
  <si>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</si>
  <si>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</si>
  <si>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</si>
  <si>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</si>
  <si>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</si>
  <si>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</si>
  <si>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</si>
  <si>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</si>
  <si>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</si>
  <si>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</si>
  <si>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</si>
  <si>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</si>
  <si>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</si>
  <si>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</si>
  <si>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</si>
  <si>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</si>
  <si>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</si>
  <si>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</si>
  <si>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</si>
  <si>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</si>
  <si>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</si>
  <si>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</si>
  <si>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</si>
  <si>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</si>
  <si>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</si>
  <si>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</si>
  <si>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</si>
  <si>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</si>
  <si>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</si>
  <si>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</si>
  <si>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</si>
  <si>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</si>
  <si>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</si>
  <si>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</si>
  <si>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</si>
  <si>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</si>
  <si>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</si>
  <si>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</si>
  <si>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</si>
  <si>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</si>
  <si>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</si>
  <si>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</si>
  <si>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</si>
  <si>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</si>
  <si>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</si>
  <si>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</si>
  <si>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</si>
  <si>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</si>
  <si>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</si>
  <si>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</si>
  <si>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</si>
  <si>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</si>
  <si>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</si>
  <si>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</si>
  <si>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</si>
  <si>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</si>
  <si>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</si>
  <si>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</si>
  <si>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</si>
  <si>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</si>
  <si>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</si>
  <si>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</si>
  <si>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</si>
  <si>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</si>
  <si>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</si>
  <si>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</si>
  <si>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</si>
  <si>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</si>
  <si>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</si>
  <si>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</si>
  <si>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</si>
  <si>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</si>
  <si>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</si>
  <si>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</si>
  <si>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</si>
  <si>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</si>
  <si>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</si>
  <si>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</si>
  <si>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</si>
  <si>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</si>
  <si>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</si>
  <si>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</si>
  <si>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</si>
  <si>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</si>
  <si>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</si>
  <si>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</si>
  <si>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</si>
  <si>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</si>
  <si>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</si>
  <si>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</si>
  <si>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</si>
  <si>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</si>
  <si>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</si>
  <si>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</si>
  <si>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</si>
  <si>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</si>
  <si>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</si>
  <si>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</si>
  <si>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</si>
  <si>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</si>
  <si>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</si>
  <si>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</si>
  <si>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</si>
  <si>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</si>
  <si>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</si>
  <si>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</si>
  <si>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</si>
  <si>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</si>
  <si>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</si>
  <si>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</si>
  <si>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</si>
  <si>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</si>
  <si>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</si>
  <si>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</si>
  <si>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</si>
  <si>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</si>
  <si>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</si>
  <si>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</si>
  <si>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</si>
  <si>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</si>
  <si>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</si>
  <si>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</si>
  <si>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</si>
  <si>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</si>
  <si>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</si>
  <si>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</si>
  <si>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</si>
  <si>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</si>
  <si>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</si>
  <si>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</si>
  <si>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</si>
  <si>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</si>
  <si>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</si>
  <si>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</si>
  <si>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</si>
  <si>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</si>
  <si>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</si>
  <si>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</si>
  <si>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</si>
  <si>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</si>
  <si>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</si>
  <si>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</si>
  <si>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</si>
  <si>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</si>
  <si>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</si>
  <si>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</si>
  <si>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</si>
  <si>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</si>
  <si>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</si>
  <si>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</si>
  <si>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</si>
  <si>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</si>
  <si>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</si>
  <si>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</si>
  <si>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</si>
  <si>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</si>
  <si>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</si>
  <si>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</si>
  <si>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</si>
  <si>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</si>
  <si>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</si>
  <si>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</si>
  <si>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</si>
  <si>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</si>
  <si>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</si>
  <si>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</si>
  <si>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</si>
  <si>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</si>
  <si>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</si>
  <si>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</si>
  <si>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</si>
  <si>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</si>
  <si>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</si>
  <si>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</si>
  <si>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</si>
  <si>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</si>
  <si>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</si>
  <si>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</si>
  <si>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</si>
  <si>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</si>
  <si>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</si>
  <si>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</si>
  <si>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</si>
  <si>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</si>
  <si>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</si>
  <si>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</si>
  <si>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</si>
  <si>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</si>
  <si>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</si>
  <si>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</si>
  <si>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</si>
  <si>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</si>
  <si>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</si>
  <si>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</si>
  <si>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</si>
  <si>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</si>
  <si>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</si>
  <si>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</si>
  <si>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</si>
  <si>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</si>
  <si>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</si>
  <si>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</si>
  <si>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</si>
  <si>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</si>
  <si>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</si>
  <si>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</si>
  <si>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</si>
  <si>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</si>
  <si>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</si>
  <si>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</si>
  <si>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</si>
  <si>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</si>
  <si>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</si>
  <si>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</si>
  <si>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</si>
  <si>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</si>
  <si>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</si>
  <si>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</si>
  <si>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</si>
  <si>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</si>
  <si>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</si>
  <si>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</si>
  <si>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</si>
  <si>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</si>
  <si>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</si>
  <si>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</si>
  <si>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</si>
  <si>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</si>
  <si>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</si>
  <si>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</si>
  <si>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</si>
  <si>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</si>
  <si>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</si>
  <si>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</si>
  <si>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</si>
  <si>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</si>
  <si>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</si>
  <si>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</si>
  <si>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</si>
  <si>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</si>
  <si>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</si>
  <si>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</si>
  <si>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</si>
  <si>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</si>
  <si>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</si>
  <si>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</si>
  <si>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</si>
  <si>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</si>
  <si>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</si>
  <si>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</si>
  <si>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</si>
  <si>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</si>
  <si>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</si>
  <si>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</si>
  <si>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</si>
  <si>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</si>
  <si>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</si>
  <si>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</si>
  <si>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</si>
  <si>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</si>
  <si>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</si>
  <si>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</si>
  <si>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</si>
  <si>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</si>
  <si>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</si>
  <si>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</si>
  <si>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</si>
  <si>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</si>
  <si>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</si>
  <si>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</si>
  <si>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</si>
  <si>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</si>
  <si>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</si>
  <si>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</si>
  <si>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</si>
  <si>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</si>
  <si>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</si>
  <si>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</si>
  <si>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</si>
  <si>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</si>
  <si>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</si>
  <si>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</si>
  <si>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</si>
  <si>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</si>
  <si>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</si>
  <si>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</si>
  <si>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</si>
  <si>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</si>
  <si>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</si>
  <si>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</si>
  <si>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</si>
  <si>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</si>
  <si>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</si>
  <si>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</si>
  <si>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</si>
  <si>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</si>
  <si>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</si>
  <si>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</si>
  <si>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</si>
  <si>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</si>
  <si>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</si>
  <si>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</si>
  <si>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</si>
  <si>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</si>
  <si>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</si>
  <si>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</si>
  <si>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</si>
  <si>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</si>
  <si>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</si>
  <si>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</si>
  <si>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</si>
  <si>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</si>
  <si>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</si>
  <si>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</si>
  <si>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</si>
  <si>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</si>
  <si>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</si>
  <si>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</si>
  <si>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</si>
  <si>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</si>
  <si>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</si>
  <si>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</si>
  <si>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</si>
  <si>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</si>
  <si>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</si>
  <si>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</si>
  <si>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</si>
  <si>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</si>
  <si>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</si>
  <si>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</si>
  <si>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</si>
  <si>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</si>
  <si>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</si>
  <si>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</si>
  <si>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</si>
  <si>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</si>
  <si>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</si>
  <si>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</si>
  <si>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</si>
  <si>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</si>
  <si>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</si>
  <si>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</si>
  <si>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</si>
  <si>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</si>
  <si>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</si>
  <si>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</si>
  <si>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</si>
  <si>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</si>
  <si>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</si>
  <si>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</si>
  <si>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</si>
  <si>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</si>
  <si>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</si>
  <si>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</si>
  <si>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</si>
  <si>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</si>
  <si>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</si>
  <si>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</si>
  <si>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</si>
  <si>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</si>
  <si>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</si>
  <si>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</si>
  <si>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</si>
  <si>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</si>
  <si>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</si>
  <si>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</si>
  <si>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</si>
  <si>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</si>
  <si>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</si>
  <si>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</si>
  <si>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</si>
  <si>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</si>
  <si>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</si>
  <si>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</si>
  <si>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</si>
  <si>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</si>
  <si>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</si>
  <si>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</si>
  <si>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</si>
  <si>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</si>
  <si>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</si>
  <si>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</si>
  <si>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</si>
  <si>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</si>
  <si>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</si>
  <si>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</si>
  <si>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</si>
  <si>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</si>
  <si>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</si>
  <si>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</si>
  <si>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</si>
  <si>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</si>
  <si>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</si>
  <si>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</si>
  <si>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</si>
  <si>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</si>
  <si>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</si>
  <si>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</si>
  <si>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</si>
  <si>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</si>
  <si>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</si>
  <si>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</si>
  <si>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</si>
  <si>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</si>
  <si>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</si>
  <si>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</si>
  <si>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</si>
  <si>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</si>
  <si>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</si>
  <si>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</si>
  <si>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</si>
  <si>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</si>
  <si>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</si>
  <si>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</si>
  <si>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</si>
  <si>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</si>
  <si>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</si>
  <si>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</si>
  <si>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</si>
  <si>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</si>
  <si>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</si>
  <si>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</si>
  <si>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</si>
  <si>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</si>
  <si>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</si>
  <si>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</si>
  <si>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</si>
  <si>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</si>
  <si>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</si>
  <si>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</si>
  <si>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</si>
  <si>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</si>
  <si>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</si>
  <si>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</si>
  <si>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</si>
  <si>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</si>
  <si>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</si>
  <si>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</si>
  <si>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</si>
  <si>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</si>
  <si>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</si>
  <si>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</si>
  <si>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</si>
  <si>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</si>
  <si>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</si>
  <si>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</si>
  <si>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</si>
  <si>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</si>
  <si>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</si>
  <si>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</si>
  <si>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</si>
  <si>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</si>
  <si>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</si>
  <si>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</si>
  <si>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</si>
  <si>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</si>
  <si>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</si>
  <si>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</si>
  <si>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</si>
  <si>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</si>
  <si>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</si>
  <si>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</si>
  <si>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</si>
  <si>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</si>
  <si>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</si>
  <si>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</si>
  <si>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</si>
  <si>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</si>
  <si>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</si>
  <si>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</si>
  <si>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</si>
  <si>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</si>
  <si>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</si>
  <si>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</si>
  <si>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</si>
  <si>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</si>
  <si>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</si>
  <si>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</si>
  <si>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</si>
  <si>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</si>
  <si>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</si>
  <si>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</si>
  <si>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</si>
  <si>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</si>
  <si>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</si>
  <si>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</si>
  <si>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</si>
  <si>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</si>
  <si>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</si>
  <si>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</si>
  <si>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</si>
  <si>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</si>
  <si>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</si>
  <si>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</si>
  <si>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</si>
  <si>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</si>
  <si>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</si>
  <si>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</si>
  <si>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</si>
  <si>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</si>
  <si>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</si>
  <si>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</si>
  <si>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</si>
  <si>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</si>
  <si>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</si>
  <si>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</si>
  <si>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</si>
  <si>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</si>
  <si>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</si>
  <si>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</si>
  <si>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</si>
  <si>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</si>
  <si>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</si>
  <si>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</si>
  <si>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</si>
  <si>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</si>
  <si>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</si>
  <si>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</si>
  <si>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</si>
  <si>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</si>
  <si>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</si>
  <si>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</si>
  <si>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</si>
  <si>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</si>
  <si>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</si>
  <si>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</si>
  <si>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</si>
  <si>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</si>
  <si>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</si>
  <si>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</si>
  <si>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</si>
  <si>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</si>
  <si>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</si>
  <si>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</si>
  <si>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</si>
  <si>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</si>
  <si>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</si>
  <si>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</si>
  <si>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</si>
  <si>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</si>
  <si>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</si>
  <si>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</si>
  <si>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</si>
  <si>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</si>
  <si>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</si>
  <si>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</si>
  <si>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</si>
  <si>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</si>
  <si>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</si>
  <si>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</si>
  <si>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</si>
  <si>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</si>
  <si>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</si>
  <si>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</si>
  <si>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</si>
  <si>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</si>
  <si>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</si>
  <si>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</si>
  <si>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</si>
  <si>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</si>
  <si>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</si>
  <si>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</si>
  <si>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</si>
  <si>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</si>
  <si>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</si>
  <si>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</si>
  <si>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</si>
  <si>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</si>
  <si>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</si>
  <si>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</si>
  <si>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</si>
  <si>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</si>
  <si>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</si>
  <si>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</si>
  <si>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</si>
  <si>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</si>
  <si>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</si>
  <si>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</si>
  <si>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</si>
  <si>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</si>
  <si>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</si>
  <si>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</si>
  <si>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</si>
  <si>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</si>
  <si>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</si>
  <si>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</si>
  <si>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</si>
  <si>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</si>
  <si>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</si>
  <si>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</si>
  <si>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</si>
  <si>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</si>
  <si>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</si>
  <si>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</si>
  <si>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</si>
  <si>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</si>
  <si>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</si>
  <si>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</si>
  <si>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</si>
  <si>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</si>
  <si>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</si>
  <si>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</si>
  <si>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</si>
  <si>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</si>
  <si>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</si>
  <si>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</si>
  <si>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</si>
  <si>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</si>
  <si>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</si>
  <si>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</si>
  <si>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</si>
  <si>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</si>
  <si>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</si>
  <si>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</si>
  <si>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</si>
  <si>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</si>
  <si>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</si>
  <si>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</si>
  <si>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</si>
  <si>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</si>
  <si>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</si>
  <si>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</si>
  <si>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</si>
  <si>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</si>
  <si>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</si>
  <si>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</si>
  <si>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</si>
  <si>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</si>
  <si>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</si>
  <si>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</si>
  <si>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</si>
  <si>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</si>
  <si>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</si>
  <si>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</si>
  <si>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</si>
  <si>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</si>
  <si>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</si>
  <si>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</si>
  <si>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</si>
  <si>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</si>
  <si>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</si>
  <si>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</si>
  <si>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</si>
  <si>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</si>
  <si>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</si>
  <si>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</si>
  <si>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</si>
  <si>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</si>
  <si>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</si>
  <si>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</si>
  <si>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</si>
  <si>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</si>
  <si>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</si>
  <si>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</si>
  <si>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</si>
  <si>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</si>
  <si>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</si>
  <si>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</si>
  <si>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</si>
  <si>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</si>
  <si>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</si>
  <si>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</si>
  <si>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</si>
  <si>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</si>
  <si>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</si>
  <si>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</si>
  <si>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</si>
  <si>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</si>
  <si>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</si>
  <si>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</si>
  <si>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</si>
  <si>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</si>
  <si>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</si>
  <si>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</si>
  <si>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</si>
  <si>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</si>
  <si>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</si>
  <si>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</si>
  <si>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</si>
  <si>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</si>
  <si>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</si>
  <si>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</si>
  <si>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</si>
  <si>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</si>
  <si>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</si>
  <si>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</si>
  <si>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</si>
  <si>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</si>
  <si>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</si>
  <si>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</si>
  <si>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</si>
  <si>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</si>
  <si>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</si>
  <si>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</si>
  <si>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</si>
  <si>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</si>
  <si>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</si>
  <si>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</si>
  <si>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</si>
  <si>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</si>
  <si>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</si>
  <si>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</si>
  <si>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</si>
  <si>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</si>
  <si>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</si>
  <si>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</si>
  <si>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</si>
  <si>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</si>
  <si>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</si>
  <si>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</si>
  <si>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</si>
  <si>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</si>
  <si>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</si>
  <si>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</si>
  <si>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</si>
  <si>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</si>
  <si>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</si>
  <si>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</si>
  <si>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</si>
  <si>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</si>
  <si>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</si>
  <si>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</si>
  <si>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</si>
  <si>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</si>
  <si>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</si>
  <si>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</si>
  <si>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</si>
  <si>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</si>
  <si>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</si>
  <si>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</si>
  <si>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</si>
  <si>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</si>
  <si>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</si>
  <si>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</si>
  <si>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</si>
  <si>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</si>
  <si>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</si>
  <si>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</si>
  <si>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</si>
  <si>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</si>
  <si>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</si>
  <si>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</si>
  <si>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</si>
  <si>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</si>
  <si>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</si>
  <si>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</si>
  <si>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</si>
  <si>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</si>
  <si>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</si>
  <si>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</si>
  <si>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</si>
  <si>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</si>
  <si>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</si>
  <si>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</si>
  <si>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</si>
  <si>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</si>
  <si>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</si>
  <si>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</si>
  <si>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</si>
  <si>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</si>
  <si>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</si>
  <si>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</si>
  <si>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</si>
  <si>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</si>
  <si>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</si>
  <si>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</si>
  <si>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</si>
  <si>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</si>
  <si>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</si>
  <si>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</si>
  <si>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</si>
  <si>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</si>
  <si>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</si>
  <si>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</si>
  <si>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</si>
  <si>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</si>
  <si>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</si>
  <si>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</si>
  <si>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</si>
  <si>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</si>
  <si>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</si>
  <si>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</si>
  <si>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</si>
  <si>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</si>
  <si>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</si>
  <si>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</si>
  <si>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</si>
  <si>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</si>
  <si>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</si>
  <si>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</si>
  <si>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</si>
  <si>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</si>
  <si>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</si>
  <si>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</si>
  <si>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</si>
  <si>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</si>
  <si>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</si>
  <si>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</si>
  <si>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</si>
  <si>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</si>
  <si>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</si>
  <si>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</si>
  <si>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</si>
  <si>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</si>
  <si>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</si>
  <si>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</si>
  <si>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</si>
  <si>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</si>
  <si>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</si>
  <si>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</si>
  <si>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</si>
  <si>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</si>
  <si>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</si>
  <si>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</si>
  <si>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</si>
  <si>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</si>
  <si>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</si>
  <si>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</si>
  <si>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</si>
  <si>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</si>
  <si>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</si>
  <si>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</si>
  <si>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</si>
  <si>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</si>
  <si>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</si>
  <si>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</si>
  <si>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</si>
  <si>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</si>
  <si>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</si>
  <si>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</si>
  <si>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</si>
  <si>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</si>
  <si>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</si>
  <si>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</si>
  <si>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</si>
  <si>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</si>
  <si>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</si>
  <si>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</si>
  <si>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</si>
  <si>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</si>
  <si>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</si>
  <si>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</si>
  <si>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</si>
  <si>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</si>
  <si>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</si>
  <si>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</si>
  <si>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</si>
  <si>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</si>
  <si>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</si>
  <si>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</si>
  <si>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</si>
  <si>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</si>
  <si>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</si>
  <si>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</si>
  <si>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</si>
  <si>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</si>
  <si>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</si>
  <si>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</si>
  <si>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</si>
  <si>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</si>
  <si>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</si>
  <si>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</si>
  <si>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</si>
  <si>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</si>
  <si>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</si>
  <si>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</si>
  <si>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</si>
  <si>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</si>
  <si>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</si>
  <si>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</si>
  <si>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</si>
  <si>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</si>
  <si>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</si>
  <si>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</si>
  <si>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</si>
  <si>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</si>
  <si>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</si>
  <si>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</si>
  <si>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</si>
  <si>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</si>
  <si>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</si>
  <si>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</si>
  <si>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</si>
  <si>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</si>
  <si>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</si>
  <si>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</si>
  <si>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</si>
  <si>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</si>
  <si>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</si>
  <si>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</si>
  <si>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</si>
  <si>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</si>
  <si>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</si>
  <si>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</si>
  <si>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</si>
  <si>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</si>
  <si>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</si>
  <si>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</si>
  <si>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</si>
  <si>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</si>
  <si>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</si>
  <si>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</si>
  <si>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</si>
  <si>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</si>
  <si>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</si>
  <si>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</si>
  <si>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</si>
  <si>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</si>
  <si>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</si>
  <si>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</si>
  <si>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</si>
  <si>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</si>
  <si>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</si>
  <si>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</si>
  <si>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</si>
  <si>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</si>
  <si>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</si>
  <si>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</si>
  <si>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</si>
  <si>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</si>
  <si>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</si>
  <si>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</si>
  <si>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</si>
  <si>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</si>
  <si>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</si>
  <si>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</si>
  <si>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</si>
  <si>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</si>
  <si>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</si>
  <si>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</si>
  <si>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</si>
  <si>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</si>
  <si>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</si>
  <si>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</si>
  <si>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</si>
  <si>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</si>
  <si>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</si>
  <si>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</si>
  <si>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</si>
  <si>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</si>
  <si>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</si>
  <si>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</si>
  <si>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</si>
  <si>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</si>
  <si>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</si>
  <si>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</si>
  <si>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</si>
  <si>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</si>
  <si>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</si>
  <si>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</si>
  <si>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</si>
  <si>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</si>
  <si>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</si>
  <si>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</si>
  <si>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</si>
  <si>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</si>
  <si>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</si>
  <si>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</si>
  <si>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</si>
  <si>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</si>
  <si>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</si>
  <si>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</si>
  <si>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</si>
  <si>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</si>
  <si>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</si>
  <si>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</si>
  <si>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</si>
  <si>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</si>
  <si>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</si>
  <si>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</si>
  <si>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</si>
  <si>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</si>
  <si>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</si>
  <si>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</si>
  <si>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</si>
  <si>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</si>
  <si>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</si>
  <si>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</si>
  <si>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</si>
  <si>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</si>
  <si>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</si>
  <si>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</si>
  <si>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</si>
  <si>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</si>
  <si>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</si>
  <si>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</si>
  <si>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</si>
  <si>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</si>
  <si>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</si>
  <si>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</si>
  <si>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</si>
  <si>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</si>
  <si>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</si>
  <si>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</si>
  <si>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</si>
  <si>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</si>
  <si>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</si>
  <si>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</si>
  <si>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</si>
  <si>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</si>
  <si>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</si>
  <si>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</si>
  <si>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</si>
  <si>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</si>
  <si>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</si>
  <si>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</si>
  <si>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</si>
  <si>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</si>
  <si>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</si>
  <si>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</si>
  <si>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</si>
  <si>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</si>
  <si>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</si>
  <si>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</si>
  <si>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</si>
  <si>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</si>
  <si>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</si>
  <si>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</si>
  <si>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</si>
  <si>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</si>
  <si>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</si>
  <si>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</si>
  <si>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</si>
  <si>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</si>
  <si>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</si>
  <si>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</si>
  <si>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</si>
  <si>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</si>
  <si>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</si>
  <si>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</si>
  <si>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</si>
  <si>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</si>
  <si>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</si>
  <si>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</si>
  <si>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</si>
  <si>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</si>
  <si>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</si>
  <si>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</si>
  <si>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</si>
  <si>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</si>
  <si>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</si>
  <si>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</si>
  <si>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</si>
  <si>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</si>
  <si>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</si>
  <si>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</si>
  <si>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</si>
  <si>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</si>
  <si>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</si>
  <si>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</si>
  <si>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</si>
  <si>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</si>
  <si>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</si>
  <si>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</si>
  <si>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</si>
  <si>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</si>
  <si>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</si>
  <si>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</si>
  <si>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</si>
  <si>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</si>
  <si>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</si>
  <si>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</si>
  <si>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</si>
  <si>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</si>
  <si>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</si>
  <si>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</si>
  <si>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</si>
  <si>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</si>
  <si>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</si>
  <si>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</si>
  <si>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</si>
  <si>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</si>
  <si>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</si>
  <si>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</si>
  <si>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</si>
  <si>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</si>
  <si>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</si>
  <si>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</si>
  <si>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</si>
  <si>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</si>
  <si>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</si>
  <si>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</si>
  <si>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</si>
  <si>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</si>
  <si>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</si>
  <si>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</si>
  <si>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</si>
  <si>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</si>
  <si>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</si>
  <si>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</si>
  <si>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</si>
  <si>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</si>
  <si>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</si>
  <si>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</si>
  <si>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</si>
  <si>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</si>
  <si>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</si>
  <si>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</si>
  <si>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</si>
  <si>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</si>
  <si>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</si>
  <si>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</si>
  <si>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</si>
  <si>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</si>
  <si>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</si>
  <si>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</si>
  <si>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</si>
  <si>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</si>
  <si>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</si>
  <si>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</si>
  <si>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</si>
  <si>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</si>
  <si>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</si>
  <si>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</si>
  <si>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</si>
  <si>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</si>
  <si>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</si>
  <si>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</si>
  <si>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</si>
  <si>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</si>
  <si>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</si>
  <si>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</si>
  <si>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</si>
  <si>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</si>
  <si>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</si>
  <si>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</si>
  <si>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</si>
  <si>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</si>
  <si>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</si>
  <si>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</si>
  <si>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</si>
  <si>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</si>
  <si>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</si>
  <si>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</si>
  <si>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</si>
  <si>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</si>
  <si>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</si>
  <si>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</si>
  <si>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</si>
  <si>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</si>
  <si>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</si>
  <si>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</si>
  <si>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</si>
  <si>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</si>
  <si>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</si>
  <si>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</si>
  <si>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</si>
  <si>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</si>
  <si>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</si>
  <si>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</si>
  <si>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</si>
  <si>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</si>
  <si>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</si>
  <si>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</si>
  <si>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</si>
  <si>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</si>
  <si>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</si>
  <si>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</si>
  <si>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</si>
  <si>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</si>
  <si>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</si>
  <si>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</si>
  <si>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</si>
  <si>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</si>
  <si>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</si>
  <si>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</si>
  <si>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</si>
  <si>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</si>
  <si>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</si>
  <si>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</si>
  <si>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</si>
  <si>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</si>
  <si>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</si>
  <si>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</si>
  <si>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</si>
  <si>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</si>
  <si>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</si>
  <si>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</si>
  <si>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</si>
  <si>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</si>
  <si>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</si>
  <si>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</si>
  <si>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</si>
  <si>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</si>
  <si>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</si>
  <si>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</si>
  <si>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</si>
  <si>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</si>
  <si>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</si>
  <si>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</si>
  <si>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</si>
  <si>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</si>
  <si>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</si>
  <si>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</si>
  <si>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</si>
  <si>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</si>
  <si>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</si>
  <si>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</si>
  <si>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</si>
  <si>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</si>
  <si>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</si>
  <si>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</si>
  <si>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</si>
  <si>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</si>
  <si>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</si>
  <si>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</si>
  <si>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</si>
  <si>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</si>
  <si>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</si>
  <si>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</si>
  <si>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</si>
  <si>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</si>
  <si>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</si>
  <si>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</si>
  <si>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</si>
  <si>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</si>
  <si>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</si>
  <si>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</si>
  <si>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</si>
  <si>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</si>
  <si>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</si>
  <si>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</si>
  <si>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</si>
  <si>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</si>
  <si>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</si>
  <si>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</si>
  <si>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</si>
  <si>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</si>
  <si>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</si>
  <si>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</si>
  <si>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</si>
  <si>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</si>
  <si>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</si>
  <si>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</si>
  <si>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</si>
  <si>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</si>
  <si>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</si>
  <si>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</si>
  <si>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</si>
  <si>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</si>
  <si>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</si>
  <si>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</si>
  <si>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</si>
  <si>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</si>
  <si>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</si>
  <si>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</si>
  <si>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</si>
  <si>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</si>
  <si>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</si>
  <si>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</si>
  <si>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</si>
  <si>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</si>
  <si>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</si>
  <si>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</si>
  <si>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</si>
  <si>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</si>
  <si>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</si>
  <si>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</si>
  <si>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</si>
  <si>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</si>
  <si>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</si>
  <si>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</si>
  <si>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</si>
  <si>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</si>
  <si>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</si>
  <si>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</si>
  <si>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</si>
  <si>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</si>
  <si>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</si>
  <si>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</si>
  <si>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</si>
  <si>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</si>
  <si>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</si>
  <si>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</si>
  <si>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</si>
  <si>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</si>
  <si>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</si>
  <si>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</si>
  <si>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</si>
  <si>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</si>
  <si>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</si>
  <si>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</si>
  <si>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</si>
  <si>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</si>
  <si>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</si>
  <si>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</si>
  <si>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</si>
  <si>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</si>
  <si>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</si>
  <si>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</si>
  <si>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</si>
  <si>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</si>
  <si>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</si>
  <si>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</si>
  <si>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</si>
  <si>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</si>
  <si>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</si>
  <si>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</si>
  <si>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</si>
  <si>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</si>
  <si>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</si>
  <si>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</si>
  <si>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</si>
  <si>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</si>
  <si>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</si>
  <si>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</si>
  <si>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</si>
  <si>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</si>
  <si>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</si>
  <si>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</si>
  <si>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</si>
  <si>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</si>
  <si>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</si>
  <si>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</si>
  <si>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</si>
  <si>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</si>
  <si>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</si>
  <si>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</si>
  <si>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</si>
  <si>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</si>
  <si>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</si>
  <si>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</si>
  <si>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</si>
  <si>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</si>
  <si>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</si>
  <si>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</si>
  <si>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</si>
  <si>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</si>
  <si>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</si>
  <si>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</si>
  <si>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</si>
  <si>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</si>
  <si>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</si>
  <si>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</si>
  <si>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</si>
  <si>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</si>
  <si>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</si>
  <si>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</si>
  <si>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</si>
  <si>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</si>
  <si>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</si>
  <si>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</si>
  <si>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</si>
  <si>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</si>
  <si>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</si>
  <si>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</si>
  <si>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</si>
  <si>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</si>
  <si>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</si>
  <si>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</si>
  <si>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</si>
  <si>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</si>
  <si>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</si>
  <si>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</si>
  <si>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</si>
  <si>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</si>
  <si>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</si>
  <si>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</si>
  <si>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</si>
  <si>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</si>
  <si>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</si>
  <si>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</si>
  <si>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</si>
  <si>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</si>
  <si>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</si>
  <si>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</si>
  <si>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</si>
  <si>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</si>
  <si>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</si>
  <si>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</si>
  <si>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</si>
  <si>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</si>
  <si>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</si>
  <si>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</si>
  <si>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</si>
  <si>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</si>
  <si>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</si>
  <si>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</si>
  <si>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</si>
  <si>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</si>
  <si>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</si>
  <si>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</si>
  <si>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</si>
  <si>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</si>
  <si>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</si>
  <si>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</si>
  <si>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</si>
  <si>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</si>
  <si>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</si>
  <si>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</si>
  <si>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</si>
  <si>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</si>
  <si>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</si>
  <si>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</si>
  <si>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</si>
  <si>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</si>
  <si>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</si>
  <si>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</si>
  <si>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</si>
  <si>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</si>
  <si>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</si>
  <si>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</si>
  <si>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</si>
  <si>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</si>
  <si>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</si>
  <si>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</si>
  <si>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</si>
  <si>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</si>
  <si>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</si>
  <si>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</si>
  <si>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</si>
  <si>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</si>
  <si>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</si>
  <si>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</si>
  <si>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</si>
  <si>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</si>
  <si>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</si>
  <si>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</si>
  <si>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</si>
  <si>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</si>
  <si>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</si>
  <si>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</si>
  <si>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</si>
  <si>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</si>
  <si>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</si>
  <si>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</si>
  <si>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</si>
  <si>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</si>
  <si>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</si>
  <si>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</si>
  <si>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</si>
  <si>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</si>
  <si>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</si>
  <si>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</si>
  <si>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</si>
  <si>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</si>
  <si>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</si>
  <si>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</si>
  <si>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</si>
  <si>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</si>
  <si>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</si>
  <si>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</si>
  <si>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</si>
  <si>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</si>
  <si>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</si>
  <si>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</si>
  <si>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</si>
  <si>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</si>
  <si>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</si>
  <si>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</si>
  <si>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</si>
  <si>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</si>
  <si>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</si>
  <si>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</si>
  <si>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</si>
  <si>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</si>
  <si>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</si>
  <si>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</si>
  <si>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</si>
  <si>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</si>
  <si>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</si>
  <si>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</si>
  <si>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</si>
  <si>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</si>
  <si>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</si>
  <si>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</si>
  <si>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</si>
  <si>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</si>
  <si>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</si>
  <si>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</si>
  <si>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</si>
  <si>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</si>
  <si>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</si>
  <si>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</si>
  <si>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</si>
  <si>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</si>
  <si>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</si>
  <si>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</si>
  <si>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</si>
  <si>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</si>
  <si>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</si>
  <si>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</si>
  <si>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</si>
  <si>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</si>
  <si>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</si>
  <si>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</si>
  <si>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</si>
  <si>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</si>
  <si>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</si>
  <si>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</si>
  <si>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</si>
  <si>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</si>
  <si>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</si>
  <si>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</si>
  <si>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</si>
  <si>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</si>
  <si>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</si>
  <si>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</si>
  <si>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</si>
  <si>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</si>
  <si>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</si>
  <si>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</si>
  <si>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</si>
  <si>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</si>
  <si>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</si>
  <si>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</si>
  <si>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</si>
  <si>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</si>
  <si>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</si>
  <si>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</si>
  <si>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</si>
  <si>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</si>
  <si>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</si>
  <si>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</si>
  <si>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</si>
  <si>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</si>
  <si>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</si>
  <si>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</si>
  <si>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</si>
  <si>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</si>
  <si>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</si>
  <si>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</si>
  <si>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</si>
  <si>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</si>
  <si>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</si>
  <si>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</si>
  <si>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</si>
  <si>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</si>
  <si>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</si>
  <si>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</si>
  <si>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</si>
  <si>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</si>
  <si>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</si>
  <si>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</si>
  <si>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</si>
  <si>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</si>
  <si>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</si>
  <si>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</si>
  <si>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</si>
  <si>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</si>
  <si>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</si>
  <si>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</si>
  <si>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</si>
  <si>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</si>
  <si>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</si>
  <si>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</si>
  <si>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</si>
  <si>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</si>
  <si>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</si>
  <si>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</si>
  <si>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</si>
  <si>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</si>
  <si>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</si>
  <si>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</si>
  <si>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</si>
  <si>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</si>
  <si>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</si>
  <si>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</si>
  <si>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</si>
  <si>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</si>
  <si>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</si>
  <si>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</si>
  <si>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</si>
  <si>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</si>
  <si>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</si>
  <si>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</si>
  <si>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</si>
  <si>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</si>
  <si>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</si>
  <si>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</si>
  <si>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</si>
  <si>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</si>
  <si>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</si>
  <si>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</si>
  <si>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</si>
  <si>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</si>
  <si>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</si>
  <si>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</si>
  <si>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</si>
  <si>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</si>
  <si>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</si>
  <si>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</si>
  <si>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</si>
  <si>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</si>
  <si>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</si>
  <si>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</si>
  <si>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</si>
  <si>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</si>
  <si>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</si>
  <si>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</si>
  <si>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</si>
  <si>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</si>
  <si>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</si>
  <si>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</si>
  <si>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</si>
  <si>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</si>
  <si>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</si>
  <si>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</si>
  <si>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</si>
  <si>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</si>
  <si>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</si>
  <si>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</si>
  <si>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</si>
  <si>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</si>
  <si>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</si>
  <si>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</si>
  <si>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</si>
  <si>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</si>
  <si>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</si>
  <si>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</si>
  <si>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</si>
  <si>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</si>
  <si>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</si>
  <si>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</si>
  <si>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</si>
  <si>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</si>
  <si>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</si>
  <si>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</si>
  <si>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</si>
  <si>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</si>
  <si>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</si>
  <si>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</si>
  <si>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</si>
  <si>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</si>
  <si>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</si>
  <si>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</si>
  <si>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</si>
  <si>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</si>
  <si>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</si>
  <si>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</si>
  <si>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</si>
  <si>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</si>
  <si>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</si>
  <si>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</si>
  <si>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</si>
  <si>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</si>
  <si>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</si>
  <si>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</si>
  <si>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</si>
  <si>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</si>
  <si>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</si>
  <si>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</si>
  <si>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</si>
  <si>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</si>
  <si>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</si>
  <si>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</si>
  <si>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</si>
  <si>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</si>
  <si>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</si>
  <si>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</si>
  <si>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</si>
  <si>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</si>
  <si>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</si>
  <si>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</si>
  <si>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</si>
  <si>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</si>
  <si>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</si>
  <si>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</si>
  <si>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</si>
  <si>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</si>
  <si>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</si>
  <si>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</si>
  <si>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</si>
  <si>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</si>
  <si>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</si>
  <si>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</si>
  <si>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</si>
  <si>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</si>
  <si>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</si>
  <si>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</si>
  <si>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</si>
  <si>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</si>
  <si>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</si>
  <si>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</si>
  <si>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</si>
  <si>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</si>
  <si>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</si>
  <si>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</si>
  <si>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</si>
  <si>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</si>
  <si>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</si>
  <si>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</si>
  <si>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</si>
  <si>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</si>
  <si>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</si>
  <si>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</si>
  <si>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</si>
  <si>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</si>
  <si>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</si>
  <si>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</si>
  <si>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</si>
  <si>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</si>
  <si>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</si>
  <si>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</si>
  <si>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</si>
  <si>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</si>
  <si>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</si>
  <si>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</si>
  <si>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</si>
  <si>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</si>
  <si>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</si>
  <si>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</si>
  <si>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</si>
  <si>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</si>
  <si>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</si>
  <si>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</si>
  <si>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</si>
  <si>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</si>
  <si>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</si>
  <si>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</si>
  <si>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</si>
  <si>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</si>
  <si>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</si>
  <si>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</si>
  <si>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</si>
  <si>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</si>
  <si>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</si>
  <si>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</si>
  <si>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</si>
  <si>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</si>
  <si>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</si>
  <si>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</si>
  <si>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</si>
  <si>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</si>
  <si>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</si>
  <si>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</si>
  <si>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</si>
  <si>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</si>
  <si>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</si>
  <si>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</si>
  <si>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</si>
  <si>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</si>
  <si>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</si>
  <si>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</si>
  <si>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</si>
  <si>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</si>
  <si>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</si>
  <si>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</si>
  <si>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</si>
  <si>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</si>
  <si>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</si>
  <si>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</si>
  <si>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</si>
  <si>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</si>
  <si>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</si>
  <si>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</si>
  <si>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</si>
  <si>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</si>
  <si>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</si>
  <si>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</si>
  <si>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</si>
  <si>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</si>
  <si>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</si>
  <si>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</si>
  <si>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</si>
  <si>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</si>
  <si>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</si>
  <si>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</si>
  <si>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</si>
  <si>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</si>
  <si>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</si>
  <si>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</si>
  <si>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</si>
  <si>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</si>
  <si>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</si>
  <si>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</si>
  <si>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</si>
  <si>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</si>
  <si>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</si>
  <si>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</si>
  <si>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</si>
  <si>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</si>
  <si>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</si>
  <si>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</si>
  <si>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</si>
  <si>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</si>
  <si>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</si>
  <si>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</si>
  <si>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</si>
  <si>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</si>
  <si>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</si>
  <si>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</si>
  <si>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</si>
  <si>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</si>
  <si>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</si>
  <si>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</si>
  <si>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</si>
  <si>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</si>
  <si>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</si>
  <si>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</si>
  <si>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</si>
  <si>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</si>
  <si>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</si>
  <si>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</si>
  <si>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</si>
  <si>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</si>
  <si>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</si>
  <si>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</si>
  <si>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</si>
  <si>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</si>
  <si>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</si>
  <si>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</si>
  <si>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</si>
  <si>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</si>
  <si>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</si>
  <si>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</si>
  <si>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</si>
  <si>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</si>
  <si>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</si>
  <si>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</si>
  <si>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</si>
  <si>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</si>
  <si>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</si>
  <si>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</si>
  <si>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</si>
  <si>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</si>
  <si>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</si>
  <si>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</si>
  <si>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</si>
  <si>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</si>
  <si>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</si>
  <si>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</si>
  <si>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</si>
  <si>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</si>
  <si>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</si>
  <si>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</si>
  <si>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</si>
  <si>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</si>
  <si>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</si>
  <si>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</si>
  <si>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</si>
  <si>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</si>
  <si>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</si>
  <si>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</si>
  <si>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</si>
  <si>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</si>
  <si>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</si>
  <si>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</si>
  <si>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</si>
  <si>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</si>
  <si>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</si>
  <si>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</si>
  <si>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</si>
  <si>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</si>
  <si>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</si>
  <si>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</si>
  <si>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</si>
  <si>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</si>
  <si>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</si>
  <si>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</si>
  <si>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</si>
  <si>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</si>
  <si>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</si>
  <si>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</si>
  <si>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</si>
  <si>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</si>
  <si>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</si>
  <si>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</si>
  <si>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</si>
  <si>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</si>
  <si>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</si>
  <si>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</si>
  <si>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</si>
  <si>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</si>
  <si>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</si>
  <si>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</si>
  <si>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</si>
  <si>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</si>
  <si>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</si>
  <si>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</si>
  <si>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</si>
  <si>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</si>
  <si>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</si>
  <si>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</si>
  <si>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</si>
  <si>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</si>
  <si>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</si>
  <si>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</si>
  <si>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</si>
  <si>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</si>
  <si>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</si>
  <si>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</si>
  <si>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</si>
  <si>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</si>
  <si>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</si>
  <si>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</si>
  <si>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</si>
  <si>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</si>
  <si>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</si>
  <si>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</si>
  <si>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</si>
  <si>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</si>
  <si>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</si>
  <si>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</si>
  <si>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</si>
  <si>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</si>
  <si>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</si>
  <si>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</si>
  <si>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</si>
  <si>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</si>
  <si>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</si>
  <si>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</si>
  <si>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</si>
  <si>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</si>
  <si>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</si>
  <si>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</si>
  <si>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</si>
  <si>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</si>
  <si>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</si>
  <si>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</si>
  <si>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</si>
  <si>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</si>
  <si>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</si>
  <si>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</si>
  <si>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</si>
  <si>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</si>
  <si>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</si>
  <si>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</si>
  <si>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</si>
  <si>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</si>
  <si>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</si>
  <si>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</si>
  <si>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</si>
  <si>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</si>
  <si>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</si>
  <si>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</si>
  <si>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</si>
  <si>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</si>
  <si>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</si>
  <si>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</si>
  <si>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</si>
  <si>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</si>
  <si>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</si>
  <si>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</si>
  <si>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</si>
  <si>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</si>
  <si>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</si>
  <si>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</si>
  <si>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</si>
  <si>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</si>
  <si>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</si>
  <si>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</si>
  <si>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</si>
  <si>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</si>
  <si>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</si>
  <si>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</si>
  <si>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</si>
  <si>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</si>
  <si>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</si>
  <si>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</si>
  <si>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</si>
  <si>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</si>
  <si>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</si>
  <si>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</si>
  <si>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</si>
  <si>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</si>
  <si>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</si>
  <si>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</si>
  <si>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</si>
  <si>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</si>
  <si>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</si>
  <si>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</si>
  <si>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</si>
  <si>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</si>
  <si>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</si>
  <si>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</si>
  <si>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</si>
  <si>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</si>
  <si>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</si>
  <si>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</si>
  <si>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</si>
  <si>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</si>
  <si>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</si>
  <si>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</si>
  <si>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</si>
  <si>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</si>
  <si>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</si>
  <si>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</si>
  <si>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</si>
  <si>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</si>
  <si>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</si>
  <si>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</si>
  <si>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</si>
  <si>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</si>
  <si>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</si>
  <si>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</si>
  <si>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</si>
  <si>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</si>
  <si>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</si>
  <si>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</si>
  <si>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</si>
  <si>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</si>
  <si>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</si>
  <si>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</si>
  <si>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</si>
  <si>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</si>
  <si>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</si>
  <si>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</si>
  <si>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</si>
  <si>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</si>
  <si>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</si>
  <si>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</si>
  <si>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</si>
  <si>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</si>
  <si>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</si>
  <si>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</si>
  <si>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</si>
  <si>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</si>
  <si>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</si>
  <si>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</si>
  <si>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</si>
  <si>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</si>
  <si>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</si>
  <si>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</si>
  <si>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</si>
  <si>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</si>
  <si>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</si>
  <si>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</si>
  <si>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</si>
  <si>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</si>
  <si>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</si>
  <si>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</si>
  <si>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</si>
  <si>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</si>
  <si>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</si>
  <si>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</si>
  <si>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</si>
  <si>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</si>
  <si>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</si>
  <si>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</si>
  <si>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</si>
  <si>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</si>
  <si>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</si>
  <si>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</si>
  <si>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</si>
  <si>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</si>
  <si>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</si>
  <si>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</si>
  <si>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</si>
  <si>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</si>
  <si>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</si>
  <si>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</si>
  <si>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</si>
  <si>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</si>
  <si>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</si>
  <si>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</si>
  <si>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</si>
  <si>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</si>
  <si>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</si>
  <si>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</si>
  <si>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</si>
  <si>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</si>
  <si>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</si>
  <si>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</si>
  <si>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</si>
  <si>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</si>
  <si>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</si>
  <si>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</si>
  <si>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</si>
  <si>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</si>
  <si>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</si>
  <si>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</si>
  <si>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</si>
  <si>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</si>
  <si>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</si>
  <si>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</si>
  <si>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</si>
  <si>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</si>
  <si>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</si>
  <si>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</si>
  <si>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</si>
  <si>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</si>
  <si>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</si>
  <si>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</si>
  <si>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</si>
  <si>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</si>
  <si>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</si>
  <si>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</si>
  <si>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</si>
  <si>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</si>
  <si>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</si>
  <si>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</si>
  <si>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</si>
  <si>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</si>
  <si>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</si>
  <si>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</si>
  <si>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</si>
  <si>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</si>
  <si>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</si>
  <si>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</si>
  <si>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</si>
  <si>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</si>
  <si>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</si>
  <si>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</si>
  <si>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</si>
  <si>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</si>
  <si>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</si>
  <si>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</si>
  <si>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</si>
  <si>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</si>
  <si>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</si>
  <si>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</si>
  <si>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</si>
  <si>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</si>
  <si>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</si>
  <si>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</si>
  <si>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</si>
  <si>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</si>
  <si>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</si>
  <si>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</si>
  <si>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</si>
  <si>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</si>
  <si>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</si>
  <si>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</si>
  <si>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</si>
  <si>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</si>
  <si>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</si>
  <si>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</si>
  <si>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</si>
  <si>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</si>
  <si>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</si>
  <si>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</si>
  <si>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</si>
  <si>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</si>
  <si>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</si>
  <si>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</si>
  <si>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</si>
  <si>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</si>
  <si>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</si>
  <si>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</si>
  <si>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</si>
  <si>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</si>
  <si>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</si>
  <si>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</si>
  <si>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</si>
  <si>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</si>
  <si>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</si>
  <si>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</si>
  <si>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</si>
  <si>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</si>
  <si>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</si>
  <si>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</si>
  <si>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</si>
  <si>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</si>
  <si>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</si>
  <si>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</si>
  <si>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</si>
  <si>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</si>
  <si>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</si>
  <si>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</si>
  <si>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</si>
  <si>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</si>
  <si>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</si>
  <si>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</si>
  <si>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</si>
  <si>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</si>
  <si>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</si>
  <si>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</si>
  <si>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</si>
  <si>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</si>
  <si>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</si>
  <si>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</si>
  <si>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</si>
  <si>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</si>
  <si>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</si>
  <si>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</si>
  <si>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</si>
  <si>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</si>
  <si>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</si>
  <si>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</si>
  <si>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</si>
  <si>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</si>
  <si>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</si>
  <si>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</si>
  <si>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</si>
  <si>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</si>
  <si>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</si>
  <si>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</si>
  <si>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</si>
  <si>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</si>
  <si>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</si>
  <si>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</si>
  <si>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</si>
  <si>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</si>
  <si>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</si>
  <si>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</si>
  <si>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</si>
  <si>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</si>
  <si>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</si>
  <si>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</si>
  <si>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</si>
  <si>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</si>
  <si>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</si>
  <si>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</si>
  <si>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</si>
  <si>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</si>
  <si>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</si>
  <si>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</si>
  <si>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</si>
  <si>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</si>
  <si>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</si>
  <si>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</si>
  <si>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</si>
  <si>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</si>
  <si>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</si>
  <si>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</si>
  <si>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</si>
  <si>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</si>
  <si>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</si>
  <si>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</si>
  <si>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</si>
  <si>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</si>
  <si>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</si>
  <si>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</si>
  <si>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</si>
  <si>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</si>
  <si>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</si>
  <si>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</si>
  <si>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</si>
  <si>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</si>
  <si>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</si>
  <si>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</si>
  <si>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</si>
  <si>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</si>
  <si>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</si>
  <si>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</si>
  <si>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</si>
  <si>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</si>
  <si>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</si>
  <si>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</si>
  <si>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</si>
  <si>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</si>
  <si>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</si>
  <si>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</si>
  <si>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</si>
  <si>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</si>
  <si>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</si>
  <si>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</si>
  <si>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</si>
  <si>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</si>
  <si>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</si>
  <si>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</si>
  <si>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</si>
  <si>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</si>
  <si>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</si>
  <si>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</si>
  <si>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</si>
  <si>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</si>
  <si>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</si>
  <si>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</si>
  <si>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</si>
  <si>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</si>
  <si>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</si>
  <si>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</si>
  <si>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</si>
  <si>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</si>
  <si>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</si>
  <si>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</si>
  <si>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</si>
  <si>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</si>
  <si>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</si>
  <si>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</si>
  <si>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</si>
  <si>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</si>
  <si>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</si>
  <si>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</si>
  <si>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</si>
  <si>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</si>
  <si>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</si>
  <si>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</si>
  <si>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</si>
  <si>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</si>
  <si>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</si>
  <si>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</si>
  <si>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</si>
  <si>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</si>
  <si>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</si>
  <si>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</si>
  <si>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</si>
  <si>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</si>
  <si>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</si>
  <si>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</si>
  <si>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</si>
  <si>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</si>
  <si>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</si>
  <si>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</si>
  <si>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</si>
  <si>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</si>
  <si>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</si>
  <si>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</si>
  <si>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</si>
  <si>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</si>
  <si>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</si>
  <si>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</si>
  <si>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</si>
  <si>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</si>
  <si>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</si>
  <si>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</si>
  <si>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</si>
  <si>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</si>
  <si>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</si>
  <si>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</si>
  <si>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</si>
  <si>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</si>
  <si>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</si>
  <si>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</si>
  <si>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</si>
  <si>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</si>
  <si>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</si>
  <si>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</si>
  <si>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</si>
  <si>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</si>
  <si>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</si>
  <si>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</si>
  <si>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</si>
  <si>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</si>
  <si>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</si>
  <si>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</si>
  <si>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</si>
  <si>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</si>
  <si>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</si>
  <si>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</si>
  <si>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</si>
  <si>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</si>
  <si>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</si>
  <si>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</si>
  <si>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</si>
  <si>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</si>
  <si>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</si>
  <si>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</si>
  <si>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</si>
  <si>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</si>
  <si>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</si>
  <si>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</si>
  <si>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</si>
  <si>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</si>
  <si>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</si>
  <si>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</si>
  <si>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</si>
  <si>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</si>
  <si>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</si>
  <si>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</si>
  <si>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</si>
  <si>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</si>
  <si>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</si>
  <si>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</si>
  <si>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</si>
  <si>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</si>
  <si>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</si>
  <si>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</si>
  <si>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</si>
  <si>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</si>
  <si>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</si>
  <si>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</si>
  <si>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</si>
  <si>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</si>
  <si>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</si>
  <si>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</si>
  <si>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</si>
  <si>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</si>
  <si>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</si>
  <si>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</si>
  <si>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</si>
  <si>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</si>
  <si>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</si>
  <si>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</si>
  <si>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</si>
  <si>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</si>
  <si>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</si>
  <si>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</si>
  <si>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</si>
  <si>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</si>
  <si>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</si>
  <si>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</si>
  <si>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</si>
  <si>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</si>
  <si>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</si>
  <si>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</si>
  <si>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</si>
  <si>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</si>
  <si>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</si>
  <si>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</si>
  <si>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</si>
  <si>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</si>
  <si>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</si>
  <si>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</si>
  <si>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</si>
  <si>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</si>
  <si>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</si>
  <si>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</si>
  <si>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</si>
  <si>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</si>
  <si>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</si>
  <si>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</si>
  <si>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</si>
  <si>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</si>
  <si>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</si>
  <si>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</si>
  <si>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</si>
  <si>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</si>
  <si>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</si>
  <si>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</si>
  <si>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</si>
  <si>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</si>
  <si>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</si>
  <si>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</si>
  <si>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</si>
  <si>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</si>
  <si>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</si>
  <si>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</si>
  <si>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</si>
  <si>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</si>
  <si>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</si>
  <si>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</si>
  <si>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</si>
  <si>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</si>
  <si>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</si>
  <si>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</si>
  <si>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</si>
  <si>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</si>
  <si>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</si>
  <si>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</si>
  <si>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</si>
  <si>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</si>
  <si>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</si>
  <si>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</si>
  <si>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</si>
  <si>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</si>
  <si>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</si>
  <si>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</si>
  <si>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</si>
  <si>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</si>
  <si>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</si>
  <si>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</si>
  <si>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</si>
  <si>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</si>
  <si>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</si>
  <si>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</si>
  <si>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</si>
  <si>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</si>
  <si>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</si>
  <si>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</si>
  <si>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</si>
  <si>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</si>
  <si>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</si>
  <si>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</si>
  <si>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</si>
  <si>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</si>
  <si>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</si>
  <si>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</si>
  <si>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</si>
  <si>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</si>
  <si>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</si>
  <si>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</si>
  <si>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</si>
  <si>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</si>
  <si>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</si>
  <si>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</si>
  <si>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</si>
  <si>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</si>
  <si>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</si>
  <si>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</si>
  <si>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</si>
  <si>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</si>
  <si>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</si>
  <si>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</si>
  <si>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</si>
  <si>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</si>
  <si>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</si>
  <si>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</si>
  <si>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</si>
  <si>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</si>
  <si>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</si>
  <si>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</si>
  <si>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</si>
  <si>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</si>
  <si>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</si>
  <si>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</si>
  <si>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</si>
  <si>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</si>
  <si>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</si>
  <si>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</si>
  <si>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</si>
  <si>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</si>
  <si>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</si>
  <si>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</si>
  <si>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</si>
  <si>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</si>
  <si>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</si>
  <si>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</si>
  <si>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</si>
  <si>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</si>
  <si>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</si>
  <si>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</si>
  <si>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</si>
  <si>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</si>
  <si>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</si>
  <si>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</si>
  <si>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</si>
  <si>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</si>
  <si>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</si>
  <si>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</si>
  <si>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</si>
  <si>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</si>
  <si>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</si>
  <si>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</si>
  <si>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</si>
  <si>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</si>
  <si>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</si>
  <si>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</si>
  <si>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</si>
  <si>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</si>
  <si>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</si>
  <si>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</si>
  <si>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</si>
  <si>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</si>
  <si>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</si>
  <si>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</si>
  <si>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</si>
  <si>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</si>
  <si>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</si>
  <si>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</si>
  <si>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</si>
  <si>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</si>
  <si>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</si>
  <si>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</si>
  <si>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</si>
  <si>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</si>
  <si>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</si>
  <si>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</si>
  <si>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</si>
  <si>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</si>
  <si>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</si>
  <si>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</si>
  <si>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</si>
  <si>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</si>
  <si>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</si>
  <si>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</si>
  <si>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</si>
  <si>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</si>
  <si>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</si>
  <si>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</si>
  <si>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</si>
  <si>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</si>
  <si>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</si>
  <si>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</si>
  <si>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</si>
  <si>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</si>
  <si>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</si>
  <si>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</si>
  <si>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</si>
  <si>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</si>
  <si>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</si>
  <si>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</si>
  <si>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</si>
  <si>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</si>
  <si>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</si>
  <si>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</si>
  <si>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</si>
  <si>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</si>
  <si>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</si>
  <si>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</si>
  <si>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</si>
  <si>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</si>
  <si>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</si>
  <si>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</si>
  <si>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</si>
  <si>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</si>
  <si>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</si>
  <si>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</si>
  <si>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</si>
  <si>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</si>
  <si>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</si>
  <si>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</si>
  <si>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</si>
  <si>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</si>
  <si>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</si>
  <si>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</si>
  <si>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</si>
  <si>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</si>
  <si>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</si>
  <si>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</si>
  <si>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</si>
  <si>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</si>
  <si>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</si>
  <si>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</si>
  <si>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</si>
  <si>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</si>
  <si>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</si>
  <si>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</si>
  <si>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</si>
  <si>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</si>
  <si>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</si>
  <si>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</si>
  <si>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</si>
  <si>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</si>
  <si>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</si>
  <si>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</si>
  <si>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</si>
  <si>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</si>
  <si>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</si>
  <si>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</si>
  <si>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</si>
  <si>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</si>
  <si>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</si>
  <si>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</si>
  <si>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</si>
  <si>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</si>
  <si>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</si>
  <si>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</si>
  <si>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</si>
  <si>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</si>
  <si>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</si>
  <si>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</si>
  <si>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</si>
  <si>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</si>
  <si>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</si>
  <si>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</si>
  <si>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</si>
  <si>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</si>
  <si>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</si>
  <si>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</si>
  <si>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</si>
  <si>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</si>
  <si>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</si>
  <si>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</si>
  <si>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</si>
  <si>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</si>
  <si>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</si>
  <si>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</si>
  <si>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</si>
  <si>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</si>
  <si>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</si>
  <si>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</si>
  <si>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</si>
  <si>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</si>
  <si>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</si>
  <si>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</si>
  <si>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</si>
  <si>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</si>
  <si>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</si>
  <si>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</si>
  <si>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</si>
  <si>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</si>
  <si>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</si>
  <si>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</si>
  <si>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</si>
  <si>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</si>
  <si>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</si>
  <si>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</si>
  <si>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</si>
  <si>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</si>
  <si>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</si>
  <si>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</si>
  <si>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</si>
  <si>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</si>
  <si>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</si>
  <si>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</si>
  <si>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</si>
  <si>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</si>
  <si>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</si>
  <si>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</si>
  <si>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</si>
  <si>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</si>
  <si>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</si>
  <si>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</si>
  <si>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</si>
  <si>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</si>
  <si>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</si>
  <si>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</si>
  <si>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</si>
  <si>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</si>
  <si>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</si>
  <si>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</si>
  <si>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</si>
  <si>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</si>
  <si>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</si>
  <si>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</si>
  <si>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</si>
  <si>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</si>
  <si>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</si>
  <si>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</si>
  <si>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</si>
  <si>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</si>
  <si>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</si>
  <si>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</si>
  <si>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</si>
  <si>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</si>
  <si>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</si>
  <si>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</si>
  <si>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</si>
  <si>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</si>
  <si>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</si>
  <si>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</si>
  <si>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</si>
  <si>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</si>
  <si>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</si>
  <si>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</si>
  <si>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</si>
  <si>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</si>
  <si>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</si>
  <si>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</si>
  <si>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</si>
  <si>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</si>
  <si>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</si>
  <si>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</si>
  <si>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</si>
  <si>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</si>
  <si>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</si>
  <si>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</si>
  <si>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</si>
  <si>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</si>
  <si>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</si>
  <si>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</si>
  <si>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</si>
  <si>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</si>
  <si>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</si>
  <si>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</si>
  <si>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</si>
  <si>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</si>
  <si>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</si>
  <si>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</si>
  <si>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</si>
  <si>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</si>
  <si>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</si>
  <si>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</si>
  <si>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</si>
  <si>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</si>
  <si>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</si>
  <si>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</si>
  <si>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</si>
  <si>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</si>
  <si>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</si>
  <si>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</si>
  <si>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</si>
  <si>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</si>
  <si>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</si>
  <si>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</si>
  <si>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</si>
  <si>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</si>
  <si>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</si>
  <si>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</si>
  <si>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</si>
  <si>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</si>
  <si>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</si>
  <si>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</si>
  <si>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</si>
  <si>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</si>
  <si>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</si>
  <si>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</si>
  <si>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</si>
  <si>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</si>
  <si>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</si>
  <si>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</si>
  <si>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</si>
  <si>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</si>
  <si>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</si>
  <si>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</si>
  <si>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</si>
  <si>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</si>
  <si>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</si>
  <si>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</si>
  <si>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</si>
  <si>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</si>
  <si>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</si>
  <si>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</si>
  <si>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</si>
  <si>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</si>
  <si>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</si>
  <si>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</si>
  <si>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</si>
  <si>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</si>
  <si>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</si>
  <si>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</si>
  <si>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</si>
  <si>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</si>
  <si>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</si>
  <si>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</si>
  <si>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</si>
  <si>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</si>
  <si>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</si>
  <si>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</si>
  <si>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</si>
  <si>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</si>
  <si>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</si>
  <si>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</si>
  <si>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</si>
  <si>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</si>
  <si>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</si>
  <si>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</si>
  <si>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</si>
  <si>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</si>
  <si>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</si>
  <si>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</si>
  <si>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</si>
  <si>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</si>
  <si>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</si>
  <si>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</si>
  <si>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</si>
  <si>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</si>
  <si>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</si>
  <si>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</si>
  <si>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</si>
  <si>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</si>
  <si>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</si>
  <si>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</si>
  <si>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</si>
  <si>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</si>
  <si>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</si>
  <si>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</si>
  <si>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</si>
  <si>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</si>
  <si>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</si>
  <si>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</si>
  <si>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</si>
  <si>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</si>
  <si>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</si>
  <si>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</si>
  <si>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</si>
  <si>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</si>
  <si>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</si>
  <si>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</si>
  <si>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</si>
  <si>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</si>
  <si>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</si>
  <si>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</si>
  <si>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</si>
  <si>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</si>
  <si>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</si>
  <si>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</si>
  <si>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</si>
  <si>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</si>
  <si>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</si>
  <si>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</si>
  <si>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</si>
  <si>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</si>
  <si>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</si>
  <si>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</si>
  <si>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</si>
  <si>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</si>
  <si>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</si>
  <si>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</si>
  <si>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</si>
  <si>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</si>
  <si>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</si>
  <si>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</si>
  <si>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</si>
  <si>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</si>
  <si>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</si>
  <si>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</si>
  <si>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</si>
  <si>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</si>
  <si>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</si>
  <si>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</si>
  <si>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</si>
  <si>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</si>
  <si>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</si>
  <si>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</si>
  <si>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</si>
  <si>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</si>
  <si>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</si>
  <si>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</si>
  <si>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</si>
  <si>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</si>
  <si>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</si>
  <si>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</si>
  <si>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</si>
  <si>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</si>
  <si>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</si>
  <si>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</si>
  <si>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</si>
  <si>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</si>
  <si>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</si>
  <si>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</si>
  <si>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</si>
  <si>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</si>
  <si>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</si>
  <si>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</si>
  <si>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</si>
  <si>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</si>
  <si>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</si>
  <si>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</si>
  <si>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</si>
  <si>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</si>
  <si>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</si>
  <si>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</si>
  <si>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</si>
  <si>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</si>
  <si>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</si>
  <si>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</si>
  <si>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</si>
  <si>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</si>
  <si>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</si>
  <si>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</si>
  <si>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</si>
  <si>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</si>
  <si>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</si>
  <si>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</si>
  <si>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</si>
  <si>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</si>
  <si>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</si>
  <si>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</si>
  <si>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</si>
  <si>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</si>
  <si>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</si>
  <si>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</si>
  <si>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</si>
  <si>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</si>
  <si>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</si>
  <si>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</si>
  <si>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</si>
  <si>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</si>
  <si>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</si>
  <si>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</si>
  <si>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</si>
  <si>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</si>
  <si>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</si>
  <si>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</si>
  <si>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</si>
  <si>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</si>
  <si>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</si>
  <si>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</si>
  <si>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</si>
  <si>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</si>
  <si>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</si>
  <si>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</si>
  <si>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</si>
  <si>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</si>
  <si>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</si>
  <si>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</si>
  <si>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</si>
  <si>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</si>
  <si>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</si>
  <si>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</si>
  <si>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</si>
  <si>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</si>
  <si>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</si>
  <si>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</si>
  <si>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</si>
  <si>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</si>
  <si>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</si>
  <si>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</si>
  <si>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</si>
  <si>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</si>
  <si>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</si>
  <si>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</si>
  <si>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</si>
  <si>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</si>
  <si>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</si>
  <si>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</si>
  <si>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</si>
  <si>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</si>
  <si>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</si>
  <si>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</si>
  <si>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</si>
  <si>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</si>
  <si>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</si>
  <si>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</si>
  <si>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</si>
  <si>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</si>
  <si>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</si>
  <si>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</si>
  <si>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</si>
  <si>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</si>
  <si>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</si>
  <si>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</si>
  <si>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</si>
  <si>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</si>
  <si>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</si>
  <si>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</si>
  <si>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</si>
  <si>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</si>
  <si>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</si>
  <si>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</si>
  <si>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</si>
  <si>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</si>
  <si>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</si>
  <si>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</si>
  <si>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</si>
  <si>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</si>
  <si>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</si>
  <si>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</si>
  <si>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</si>
  <si>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</si>
  <si>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</si>
  <si>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</si>
  <si>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</si>
  <si>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</si>
  <si>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</si>
  <si>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</si>
  <si>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</si>
  <si>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</si>
  <si>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</si>
  <si>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</si>
  <si>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</si>
  <si>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</si>
  <si>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</si>
  <si>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</si>
  <si>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</si>
  <si>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</si>
  <si>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</si>
  <si>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</si>
  <si>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</si>
  <si>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</si>
  <si>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</si>
  <si>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</si>
  <si>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</si>
  <si>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</si>
  <si>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</si>
  <si>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</si>
  <si>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</si>
  <si>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</si>
  <si>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</si>
  <si>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</si>
  <si>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</si>
  <si>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</si>
  <si>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</si>
  <si>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</si>
  <si>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</si>
  <si>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</si>
  <si>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</si>
  <si>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</si>
  <si>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</si>
  <si>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</si>
  <si>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</si>
  <si>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</si>
  <si>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</si>
  <si>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</si>
  <si>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</si>
  <si>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</si>
  <si>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</si>
  <si>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</si>
  <si>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</si>
  <si>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</si>
  <si>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</si>
  <si>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</si>
  <si>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</si>
  <si>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</si>
  <si>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</si>
  <si>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</si>
  <si>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</si>
  <si>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</si>
  <si>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</si>
  <si>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</si>
  <si>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</si>
  <si>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</si>
  <si>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</si>
  <si>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</si>
  <si>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</si>
  <si>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</si>
  <si>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</si>
  <si>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</si>
  <si>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</si>
  <si>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</si>
  <si>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</si>
  <si>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</si>
  <si>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</si>
  <si>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</si>
  <si>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</si>
  <si>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</si>
  <si>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</si>
  <si>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</si>
  <si>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</si>
  <si>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</si>
  <si>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</si>
  <si>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</si>
  <si>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</si>
  <si>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</si>
  <si>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</si>
  <si>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</si>
  <si>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</si>
  <si>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</si>
  <si>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</si>
  <si>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</si>
  <si>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</si>
  <si>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</si>
  <si>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</si>
  <si>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</si>
  <si>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</si>
  <si>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</si>
  <si>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</si>
  <si>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</si>
  <si>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</si>
  <si>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</si>
  <si>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</si>
  <si>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</si>
  <si>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</si>
  <si>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</si>
  <si>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</si>
  <si>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</si>
  <si>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</si>
  <si>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</si>
  <si>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</si>
  <si>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</si>
  <si>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</si>
  <si>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</si>
  <si>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</si>
  <si>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</si>
  <si>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</si>
  <si>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</si>
  <si>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</si>
  <si>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</si>
  <si>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</si>
  <si>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</si>
  <si>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</si>
  <si>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</si>
  <si>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</si>
  <si>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</si>
  <si>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</si>
  <si>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</si>
  <si>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</si>
  <si>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</si>
  <si>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</si>
  <si>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</si>
  <si>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</si>
  <si>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</si>
  <si>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</si>
  <si>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</si>
  <si>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</si>
  <si>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</si>
  <si>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</si>
  <si>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</si>
  <si>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</si>
  <si>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</si>
  <si>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</si>
  <si>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</si>
  <si>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</si>
  <si>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</si>
  <si>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</si>
  <si>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</si>
  <si>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</si>
  <si>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</si>
  <si>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</si>
  <si>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</si>
  <si>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</si>
  <si>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</si>
  <si>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</si>
  <si>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</si>
  <si>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</si>
  <si>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</si>
  <si>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</si>
  <si>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</si>
  <si>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</si>
  <si>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</si>
  <si>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</si>
  <si>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</si>
  <si>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</si>
  <si>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</si>
  <si>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</si>
  <si>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</si>
  <si>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</si>
  <si>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</si>
  <si>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</si>
  <si>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</si>
  <si>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</si>
  <si>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</si>
  <si>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</si>
  <si>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</si>
  <si>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</si>
  <si>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</si>
  <si>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</si>
  <si>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</si>
  <si>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</si>
  <si>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</si>
  <si>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</si>
  <si>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</si>
  <si>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</si>
  <si>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</si>
  <si>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</si>
  <si>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</si>
  <si>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</si>
  <si>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</si>
  <si>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</si>
  <si>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</si>
  <si>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</si>
  <si>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</si>
  <si>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</si>
  <si>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</si>
  <si>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</si>
  <si>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</si>
  <si>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</si>
  <si>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</si>
  <si>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</si>
  <si>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</si>
  <si>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</si>
  <si>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</si>
  <si>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</si>
  <si>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</si>
  <si>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</si>
  <si>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</si>
  <si>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</si>
  <si>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</si>
  <si>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</si>
  <si>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</si>
  <si>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</si>
  <si>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</si>
  <si>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</si>
  <si>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</si>
  <si>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</si>
  <si>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</si>
  <si>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</si>
  <si>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</si>
  <si>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</si>
  <si>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</si>
  <si>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</si>
  <si>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</si>
  <si>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</si>
  <si>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</si>
  <si>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</si>
  <si>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</si>
  <si>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</si>
  <si>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</si>
  <si>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</si>
  <si>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</si>
  <si>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</si>
  <si>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</si>
  <si>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</si>
  <si>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</si>
  <si>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</si>
  <si>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</si>
  <si>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</si>
  <si>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</si>
  <si>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</si>
  <si>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</si>
  <si>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</si>
  <si>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</si>
  <si>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</si>
  <si>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</si>
  <si>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</si>
  <si>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</si>
  <si>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</si>
  <si>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</si>
  <si>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</si>
  <si>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</si>
  <si>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</si>
  <si>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</si>
  <si>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</si>
  <si>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</si>
  <si>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</si>
  <si>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</si>
  <si>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</si>
  <si>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</si>
  <si>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</si>
  <si>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</si>
  <si>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</si>
  <si>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</si>
  <si>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</si>
  <si>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</si>
  <si>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</si>
  <si>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</si>
  <si>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</si>
  <si>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</si>
  <si>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</si>
  <si>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</si>
  <si>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</si>
  <si>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</si>
  <si>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</si>
  <si>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</si>
  <si>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</si>
  <si>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</si>
  <si>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</si>
  <si>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</si>
  <si>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</si>
  <si>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</si>
  <si>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</si>
  <si>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</si>
  <si>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</si>
  <si>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</si>
  <si>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</si>
  <si>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</si>
  <si>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</si>
  <si>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</si>
  <si>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</si>
  <si>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</si>
  <si>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</si>
  <si>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</si>
  <si>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</si>
  <si>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</si>
  <si>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</si>
  <si>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</si>
  <si>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</si>
  <si>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</si>
  <si>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</si>
  <si>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</si>
  <si>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</si>
  <si>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</si>
  <si>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</si>
  <si>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</si>
  <si>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</si>
  <si>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</si>
  <si>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</si>
  <si>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</si>
  <si>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</si>
  <si>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</si>
  <si>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</si>
  <si>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</si>
  <si>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</si>
  <si>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</si>
  <si>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</si>
  <si>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</si>
  <si>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</si>
  <si>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</si>
  <si>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</si>
  <si>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</si>
  <si>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</si>
  <si>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</si>
  <si>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</si>
  <si>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</si>
  <si>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</si>
  <si>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</si>
  <si>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</si>
  <si>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</si>
  <si>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</si>
  <si>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</si>
  <si>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</si>
  <si>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</si>
  <si>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</si>
  <si>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</si>
  <si>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</si>
  <si>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</si>
  <si>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</si>
  <si>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</si>
  <si>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</si>
  <si>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</si>
  <si>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</si>
  <si>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</si>
  <si>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</si>
  <si>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</si>
  <si>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</si>
  <si>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</si>
  <si>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</si>
  <si>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</si>
  <si>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</si>
  <si>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</si>
  <si>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</si>
  <si>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</si>
  <si>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</si>
  <si>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</si>
  <si>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</si>
  <si>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</si>
  <si>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</si>
  <si>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</si>
  <si>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</si>
  <si>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</si>
  <si>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</si>
  <si>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</si>
  <si>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</si>
  <si>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</si>
  <si>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</si>
  <si>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</si>
  <si>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</si>
  <si>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</si>
  <si>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</si>
  <si>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</si>
  <si>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</si>
  <si>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</si>
  <si>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</si>
  <si>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</si>
  <si>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</si>
  <si>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</si>
  <si>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</si>
  <si>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</si>
  <si>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</si>
  <si>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</si>
  <si>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</si>
  <si>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</si>
  <si>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</si>
  <si>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</si>
  <si>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</si>
  <si>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</si>
  <si>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</si>
  <si>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</si>
  <si>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</si>
  <si>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</si>
  <si>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</si>
  <si>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</si>
  <si>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</si>
  <si>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</si>
  <si>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</si>
  <si>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</si>
  <si>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</si>
  <si>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</si>
  <si>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</si>
  <si>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</si>
  <si>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</si>
  <si>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</si>
  <si>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</si>
  <si>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</si>
  <si>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</si>
  <si>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</si>
  <si>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</si>
  <si>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</si>
  <si>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</si>
  <si>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</si>
  <si>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</si>
  <si>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</si>
  <si>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</si>
  <si>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</si>
  <si>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</si>
  <si>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</si>
  <si>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</si>
  <si>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</si>
  <si>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</si>
  <si>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</si>
  <si>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</si>
  <si>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</si>
  <si>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</si>
  <si>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</si>
  <si>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</si>
  <si>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</si>
  <si>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</si>
  <si>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</si>
  <si>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</si>
  <si>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</si>
  <si>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</si>
  <si>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</si>
  <si>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</si>
  <si>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</si>
  <si>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</si>
  <si>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</si>
  <si>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</si>
  <si>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</si>
  <si>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</si>
  <si>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</si>
  <si>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</si>
  <si>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</si>
  <si>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</si>
  <si>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</si>
  <si>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</si>
  <si>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</si>
  <si>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</si>
  <si>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</si>
  <si>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</si>
  <si>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</si>
  <si>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</si>
  <si>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</si>
  <si>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</si>
  <si>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</si>
  <si>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</si>
  <si>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</si>
  <si>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</si>
  <si>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</si>
  <si>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</si>
  <si>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</si>
  <si>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</si>
  <si>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</si>
  <si>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</si>
  <si>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</si>
  <si>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</si>
  <si>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</si>
  <si>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</si>
  <si>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</si>
  <si>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</si>
  <si>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</si>
  <si>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</si>
  <si>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</si>
  <si>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</si>
  <si>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</si>
  <si>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</si>
  <si>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</si>
  <si>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</si>
  <si>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</si>
  <si>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</si>
  <si>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</si>
  <si>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</si>
  <si>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</si>
  <si>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</si>
  <si>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</si>
  <si>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</si>
  <si>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</si>
  <si>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</si>
  <si>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</si>
  <si>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</si>
  <si>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</si>
  <si>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</si>
  <si>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</si>
  <si>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</si>
  <si>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</si>
  <si>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</si>
  <si>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</si>
  <si>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</si>
  <si>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</si>
  <si>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</si>
  <si>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</si>
  <si>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</si>
  <si>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</si>
  <si>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</si>
  <si>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</si>
  <si>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</si>
  <si>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</si>
  <si>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</si>
  <si>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</si>
  <si>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</si>
  <si>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</si>
  <si>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</si>
  <si>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</si>
  <si>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</si>
  <si>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</si>
  <si>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</si>
  <si>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</si>
  <si>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</si>
  <si>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</si>
  <si>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</si>
  <si>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</si>
  <si>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</si>
  <si>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</si>
  <si>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</si>
  <si>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</si>
  <si>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</si>
  <si>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</si>
  <si>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</si>
  <si>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</si>
  <si>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</si>
  <si>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</si>
  <si>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</si>
  <si>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</si>
  <si>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</si>
  <si>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</si>
  <si>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</si>
  <si>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</si>
  <si>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</si>
  <si>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</si>
  <si>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</si>
  <si>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</si>
  <si>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</si>
  <si>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</si>
  <si>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</si>
  <si>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</si>
  <si>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</si>
  <si>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</si>
  <si>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</si>
  <si>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</si>
  <si>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</si>
  <si>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</si>
  <si>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</si>
  <si>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</si>
  <si>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</si>
  <si>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</si>
  <si>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</si>
  <si>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</si>
  <si>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</si>
  <si>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</si>
  <si>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</si>
  <si>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</si>
  <si>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</si>
  <si>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</si>
  <si>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</si>
  <si>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</si>
  <si>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</si>
  <si>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</si>
  <si>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</si>
  <si>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</si>
  <si>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</si>
  <si>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</si>
  <si>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</si>
  <si>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</si>
  <si>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</si>
  <si>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</si>
  <si>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</si>
  <si>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</si>
  <si>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</si>
  <si>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</si>
  <si>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</si>
  <si>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</si>
  <si>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</si>
  <si>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</si>
  <si>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</si>
  <si>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</si>
  <si>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</si>
  <si>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</si>
  <si>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</si>
  <si>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</si>
  <si>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</si>
  <si>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</si>
  <si>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</si>
  <si>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</si>
  <si>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</si>
  <si>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</si>
  <si>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</si>
  <si>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</si>
  <si>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</si>
  <si>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</si>
  <si>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</si>
  <si>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</si>
  <si>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</si>
  <si>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</si>
  <si>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</si>
  <si>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</si>
  <si>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</si>
  <si>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</si>
  <si>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</si>
  <si>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</si>
  <si>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</si>
  <si>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</si>
  <si>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</si>
  <si>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</si>
  <si>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</si>
  <si>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</si>
  <si>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</si>
  <si>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</si>
  <si>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</si>
  <si>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</si>
  <si>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</si>
  <si>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</si>
  <si>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</si>
  <si>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</si>
  <si>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</si>
  <si>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</si>
  <si>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</si>
  <si>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</si>
  <si>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</si>
  <si>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</si>
  <si>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</si>
  <si>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</si>
  <si>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</si>
  <si>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</si>
  <si>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</si>
  <si>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</si>
  <si>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</si>
  <si>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</si>
  <si>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</si>
  <si>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</si>
  <si>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</si>
  <si>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</si>
  <si>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</si>
  <si>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</si>
  <si>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</si>
  <si>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</si>
  <si>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</si>
  <si>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</si>
  <si>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</si>
  <si>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</si>
  <si>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</si>
  <si>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</si>
  <si>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</si>
  <si>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</si>
  <si>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</si>
  <si>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</si>
  <si>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</si>
  <si>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</si>
  <si>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</si>
  <si>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</si>
  <si>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</si>
  <si>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</si>
  <si>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</si>
  <si>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</si>
  <si>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</si>
  <si>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</si>
  <si>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</si>
  <si>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</si>
  <si>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</si>
  <si>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</si>
  <si>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</si>
  <si>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</si>
  <si>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</si>
  <si>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</si>
  <si>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</si>
  <si>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</si>
  <si>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</si>
  <si>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</si>
  <si>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</si>
  <si>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</si>
  <si>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</si>
  <si>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</si>
  <si>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</si>
  <si>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</si>
  <si>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</si>
  <si>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</si>
  <si>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</si>
  <si>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</si>
  <si>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</si>
  <si>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</si>
  <si>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</si>
  <si>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</si>
  <si>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</si>
  <si>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</si>
  <si>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</si>
  <si>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</si>
  <si>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</si>
  <si>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</si>
  <si>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</si>
  <si>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</si>
  <si>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</si>
  <si>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</si>
  <si>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</si>
  <si>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</si>
  <si>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</si>
  <si>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</si>
  <si>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</si>
  <si>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</si>
  <si>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</si>
  <si>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</si>
  <si>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</si>
  <si>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</si>
  <si>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</si>
  <si>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</si>
  <si>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</si>
  <si>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</si>
  <si>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</si>
  <si>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</si>
  <si>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</si>
  <si>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</si>
  <si>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</si>
  <si>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</si>
  <si>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</si>
  <si>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</si>
  <si>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</si>
  <si>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</si>
  <si>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</si>
  <si>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</si>
  <si>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</si>
  <si>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</si>
  <si>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</si>
  <si>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</si>
  <si>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</si>
  <si>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</si>
  <si>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</si>
  <si>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</si>
  <si>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</si>
  <si>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</si>
  <si>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</si>
  <si>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</si>
  <si>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</si>
  <si>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</si>
  <si>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</si>
  <si>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</si>
  <si>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</si>
  <si>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</si>
  <si>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</si>
  <si>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</si>
  <si>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</si>
  <si>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</si>
  <si>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</si>
  <si>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</si>
  <si>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</si>
  <si>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</si>
  <si>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</si>
  <si>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</si>
  <si>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</si>
  <si>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</si>
  <si>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</si>
  <si>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</si>
  <si>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</si>
  <si>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</si>
  <si>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</si>
  <si>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</si>
  <si>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</si>
  <si>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</si>
  <si>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</si>
  <si>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</si>
  <si>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</si>
  <si>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</si>
  <si>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</si>
  <si>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</si>
  <si>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</si>
  <si>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</si>
  <si>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</si>
  <si>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</si>
  <si>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</si>
  <si>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</si>
  <si>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</si>
  <si>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</si>
  <si>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</si>
  <si>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</si>
  <si>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</si>
  <si>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</si>
  <si>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</si>
  <si>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</si>
  <si>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</si>
  <si>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</si>
  <si>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</si>
  <si>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</si>
  <si>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</si>
  <si>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</si>
  <si>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</si>
  <si>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</si>
  <si>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</si>
  <si>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</si>
  <si>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</si>
  <si>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</si>
  <si>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</si>
  <si>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</si>
  <si>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</si>
  <si>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</si>
  <si>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</si>
  <si>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</si>
  <si>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</si>
  <si>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</si>
  <si>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</si>
  <si>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</si>
  <si>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</si>
  <si>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</si>
  <si>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</si>
  <si>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</si>
  <si>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</si>
  <si>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</si>
  <si>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</si>
  <si>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</si>
  <si>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</si>
  <si>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</si>
  <si>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</si>
  <si>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</si>
  <si>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</si>
  <si>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</si>
  <si>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</si>
  <si>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</si>
  <si>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</si>
  <si>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</si>
  <si>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</si>
  <si>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</si>
  <si>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</si>
  <si>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</si>
  <si>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</si>
  <si>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</si>
  <si>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</si>
  <si>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</si>
  <si>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</si>
  <si>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</si>
  <si>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</si>
  <si>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</si>
  <si>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</si>
  <si>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</si>
  <si>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</si>
  <si>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</si>
  <si>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</si>
  <si>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</si>
  <si>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</si>
  <si>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</si>
  <si>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</si>
  <si>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</si>
  <si>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</si>
  <si>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</si>
  <si>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</si>
  <si>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</si>
  <si>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</si>
  <si>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</si>
  <si>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</si>
  <si>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</si>
  <si>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</si>
  <si>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</si>
  <si>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</si>
  <si>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</si>
  <si>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</si>
  <si>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</si>
  <si>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</si>
  <si>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</si>
  <si>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</si>
  <si>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</si>
  <si>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</si>
  <si>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</si>
  <si>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</si>
  <si>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</si>
  <si>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</si>
  <si>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</si>
  <si>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</si>
  <si>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</si>
  <si>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</si>
  <si>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</si>
  <si>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</si>
  <si>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</si>
  <si>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</si>
  <si>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</si>
  <si>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</si>
  <si>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</si>
  <si>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</si>
  <si>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</si>
  <si>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</si>
  <si>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</si>
  <si>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</si>
  <si>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</si>
  <si>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</si>
  <si>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</si>
  <si>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</si>
  <si>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</si>
  <si>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</si>
  <si>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</si>
  <si>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</si>
  <si>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</si>
  <si>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</si>
  <si>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</si>
  <si>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</si>
  <si>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</si>
  <si>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</si>
  <si>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</si>
  <si>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</si>
  <si>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</si>
  <si>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</si>
  <si>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</si>
  <si>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</si>
  <si>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</si>
  <si>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</si>
  <si>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</si>
  <si>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</si>
  <si>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</si>
  <si>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</si>
  <si>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</si>
  <si>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</si>
  <si>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</si>
  <si>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</si>
  <si>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</si>
  <si>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</si>
  <si>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</si>
  <si>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</si>
  <si>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</si>
  <si>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</si>
  <si>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</si>
  <si>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</si>
  <si>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</si>
  <si>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</si>
  <si>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</si>
  <si>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</si>
  <si>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</si>
  <si>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</si>
  <si>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</si>
  <si>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</si>
  <si>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</si>
  <si>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</si>
  <si>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</si>
  <si>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</si>
  <si>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</si>
  <si>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</si>
  <si>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</si>
  <si>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</si>
  <si>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</si>
  <si>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</si>
  <si>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</si>
  <si>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</si>
  <si>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</si>
  <si>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</si>
  <si>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</si>
  <si>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</si>
  <si>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</si>
  <si>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</si>
  <si>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</si>
  <si>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</si>
  <si>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</si>
  <si>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</si>
  <si>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</si>
  <si>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</si>
  <si>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</si>
  <si>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</si>
  <si>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</si>
  <si>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</si>
  <si>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</si>
  <si>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</si>
  <si>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</si>
  <si>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</si>
  <si>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</si>
  <si>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</si>
  <si>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</si>
  <si>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</si>
  <si>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</si>
  <si>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</si>
  <si>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</si>
  <si>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</si>
  <si>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</si>
  <si>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</si>
  <si>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</si>
  <si>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</si>
  <si>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</si>
  <si>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</si>
  <si>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</si>
  <si>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</si>
  <si>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</si>
  <si>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</si>
  <si>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</si>
  <si>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</si>
  <si>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</si>
  <si>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</si>
  <si>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</si>
  <si>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</si>
  <si>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</si>
  <si>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</si>
  <si>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</si>
  <si>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</si>
  <si>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</si>
  <si>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</si>
  <si>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</si>
  <si>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</si>
  <si>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</si>
  <si>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</si>
  <si>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</si>
  <si>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</si>
  <si>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</si>
  <si>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</si>
  <si>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</si>
  <si>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</si>
  <si>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</si>
  <si>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</si>
  <si>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</si>
  <si>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</si>
  <si>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</si>
  <si>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</si>
  <si>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</si>
  <si>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</si>
  <si>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</si>
  <si>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</si>
  <si>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</si>
  <si>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</si>
  <si>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</si>
  <si>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</si>
  <si>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</si>
  <si>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</si>
  <si>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</si>
  <si>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</si>
  <si>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</si>
  <si>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</si>
  <si>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</si>
  <si>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</si>
  <si>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</si>
  <si>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</si>
  <si>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</si>
  <si>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</si>
  <si>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</si>
  <si>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</si>
  <si>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</si>
  <si>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</si>
  <si>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</si>
  <si>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</si>
  <si>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</si>
  <si>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</si>
  <si>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</si>
  <si>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</si>
  <si>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</si>
  <si>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</si>
  <si>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</si>
  <si>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</si>
  <si>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</si>
  <si>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</si>
  <si>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</si>
  <si>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</si>
  <si>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</si>
  <si>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</si>
  <si>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</si>
  <si>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</si>
  <si>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</si>
  <si>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</si>
  <si>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</si>
  <si>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</si>
  <si>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</si>
  <si>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</si>
  <si>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</si>
  <si>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</si>
  <si>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</si>
  <si>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</si>
  <si>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</si>
  <si>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</si>
  <si>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</si>
  <si>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</si>
  <si>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</si>
  <si>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</si>
  <si>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</si>
  <si>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</si>
  <si>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</si>
  <si>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</si>
  <si>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</si>
  <si>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</si>
  <si>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</si>
  <si>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</si>
  <si>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</si>
  <si>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</si>
  <si>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</si>
  <si>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</si>
  <si>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</si>
  <si>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</si>
  <si>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</si>
  <si>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</si>
  <si>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</si>
  <si>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</si>
  <si>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</si>
  <si>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</si>
  <si>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</si>
  <si>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</si>
  <si>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</si>
  <si>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</si>
  <si>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</si>
  <si>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</si>
  <si>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</si>
  <si>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</si>
  <si>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</si>
  <si>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</si>
  <si>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</si>
  <si>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</si>
  <si>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</si>
  <si>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</si>
  <si>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</si>
  <si>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</si>
  <si>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</si>
  <si>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</si>
  <si>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</si>
  <si>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</si>
  <si>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</si>
  <si>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</si>
  <si>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</si>
  <si>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</si>
  <si>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</si>
  <si>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</si>
  <si>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</si>
  <si>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</si>
  <si>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</si>
  <si>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</si>
  <si>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</si>
  <si>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</si>
  <si>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</si>
  <si>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</si>
  <si>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</si>
  <si>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</si>
  <si>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</si>
  <si>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</si>
  <si>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</si>
  <si>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</si>
  <si>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</si>
  <si>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</si>
  <si>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</si>
  <si>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</si>
  <si>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</si>
  <si>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</si>
  <si>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</si>
  <si>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</si>
  <si>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</si>
  <si>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</si>
  <si>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</si>
  <si>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</si>
  <si>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</si>
  <si>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</si>
  <si>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</si>
  <si>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</si>
  <si>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</si>
  <si>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</si>
  <si>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</si>
  <si>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</si>
  <si>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</si>
  <si>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</si>
  <si>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</si>
  <si>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</si>
  <si>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</si>
  <si>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</si>
  <si>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</si>
  <si>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</si>
  <si>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</si>
  <si>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</si>
  <si>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</si>
  <si>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</si>
  <si>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</si>
  <si>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</si>
  <si>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</si>
  <si>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</si>
  <si>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</si>
  <si>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</si>
  <si>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</si>
  <si>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</si>
  <si>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</si>
  <si>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</si>
  <si>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</si>
  <si>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</si>
  <si>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</si>
  <si>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</si>
  <si>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</si>
  <si>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</si>
  <si>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</si>
  <si>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</si>
  <si>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</si>
  <si>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</si>
  <si>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</si>
  <si>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</si>
  <si>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</si>
  <si>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</si>
  <si>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</si>
  <si>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</si>
  <si>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</si>
  <si>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</si>
  <si>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</si>
  <si>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</si>
  <si>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</si>
  <si>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</si>
  <si>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</si>
  <si>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</si>
  <si>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</si>
  <si>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</si>
  <si>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</si>
  <si>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</si>
  <si>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</si>
  <si>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</si>
  <si>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</si>
  <si>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</si>
  <si>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</si>
  <si>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</si>
  <si>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</si>
  <si>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</si>
  <si>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</si>
  <si>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</si>
  <si>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</si>
  <si>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</si>
  <si>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</si>
  <si>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</si>
  <si>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</si>
  <si>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</si>
  <si>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</si>
  <si>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</si>
  <si>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</si>
  <si>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</si>
  <si>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</si>
  <si>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</si>
  <si>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</si>
  <si>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</si>
  <si>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</si>
  <si>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</si>
  <si>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</si>
  <si>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</si>
  <si>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</si>
  <si>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</si>
  <si>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</si>
  <si>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</si>
  <si>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</si>
  <si>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</si>
  <si>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</si>
  <si>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</si>
  <si>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</si>
  <si>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</si>
  <si>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</si>
  <si>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</si>
  <si>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</si>
  <si>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</si>
  <si>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</si>
  <si>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</si>
  <si>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</si>
  <si>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</si>
  <si>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</si>
  <si>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</si>
  <si>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</si>
  <si>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</si>
  <si>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</si>
  <si>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</si>
  <si>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</si>
  <si>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</si>
  <si>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</si>
  <si>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</si>
  <si>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</si>
  <si>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</si>
  <si>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</si>
  <si>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</si>
  <si>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</si>
  <si>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</si>
  <si>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</si>
  <si>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</si>
  <si>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</si>
  <si>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</si>
  <si>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</si>
  <si>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</si>
  <si>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</si>
  <si>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</si>
  <si>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</si>
  <si>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</si>
  <si>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</si>
  <si>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</si>
  <si>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</si>
  <si>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</si>
  <si>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</si>
  <si>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</si>
  <si>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</si>
  <si>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</si>
  <si>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</si>
  <si>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</si>
  <si>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</si>
  <si>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</si>
  <si>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</si>
  <si>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</si>
  <si>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</si>
  <si>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</si>
  <si>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</si>
  <si>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</si>
  <si>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</si>
  <si>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</si>
  <si>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</si>
  <si>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</si>
  <si>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</si>
  <si>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</si>
  <si>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</si>
  <si>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</si>
  <si>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</si>
  <si>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</si>
  <si>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</si>
  <si>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</si>
  <si>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</si>
  <si>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</si>
  <si>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</si>
  <si>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</si>
  <si>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</si>
  <si>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</si>
  <si>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</si>
  <si>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</si>
  <si>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</si>
  <si>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</si>
  <si>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</si>
  <si>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</si>
  <si>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</si>
  <si>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</si>
  <si>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</si>
  <si>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</si>
  <si>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</si>
  <si>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</si>
  <si>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</si>
  <si>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</si>
  <si>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</si>
  <si>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</si>
  <si>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</si>
  <si>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</si>
  <si>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</si>
  <si>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</si>
  <si>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</si>
  <si>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</si>
  <si>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</si>
  <si>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</si>
  <si>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</si>
  <si>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</si>
  <si>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</si>
  <si>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</si>
  <si>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</si>
  <si>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</si>
  <si>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</si>
  <si>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</si>
  <si>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</si>
  <si>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</si>
  <si>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</si>
  <si>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</si>
  <si>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</si>
  <si>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</si>
  <si>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</si>
  <si>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</si>
  <si>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</si>
  <si>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</si>
  <si>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</si>
  <si>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</si>
  <si>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</si>
  <si>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</si>
  <si>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</si>
  <si>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</si>
  <si>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</si>
  <si>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</si>
  <si>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</si>
  <si>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</si>
  <si>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</si>
  <si>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</si>
  <si>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</si>
  <si>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</si>
  <si>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</si>
  <si>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</si>
  <si>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</si>
  <si>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</si>
  <si>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</si>
  <si>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</si>
  <si>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</si>
  <si>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</si>
  <si>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</si>
  <si>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</si>
  <si>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</si>
  <si>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</si>
  <si>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</si>
  <si>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</si>
  <si>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</si>
  <si>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</si>
  <si>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</si>
  <si>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</si>
  <si>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</si>
  <si>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</si>
  <si>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</si>
  <si>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</si>
  <si>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</si>
  <si>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</si>
  <si>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</si>
  <si>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</si>
  <si>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</si>
  <si>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</si>
  <si>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</si>
  <si>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</si>
  <si>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</si>
  <si>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</si>
  <si>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</si>
  <si>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</si>
  <si>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</si>
  <si>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</si>
  <si>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</si>
  <si>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</si>
  <si>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</si>
  <si>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</si>
  <si>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</si>
  <si>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</si>
  <si>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</si>
  <si>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</si>
  <si>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</si>
  <si>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</si>
  <si>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</si>
  <si>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</si>
  <si>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</si>
  <si>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</si>
  <si>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</si>
  <si>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</si>
  <si>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</si>
  <si>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</si>
  <si>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</si>
  <si>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</si>
  <si>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</si>
  <si>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</si>
  <si>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</si>
  <si>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</si>
  <si>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</si>
  <si>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</si>
  <si>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</si>
  <si>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</si>
  <si>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</si>
  <si>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</si>
  <si>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</si>
  <si>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</si>
  <si>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</si>
  <si>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</si>
  <si>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</si>
  <si>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</si>
  <si>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</si>
  <si>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</si>
  <si>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</si>
  <si>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</si>
  <si>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</si>
  <si>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</si>
  <si>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</si>
  <si>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</si>
  <si>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</si>
  <si>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</si>
  <si>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</si>
  <si>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</si>
  <si>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</si>
  <si>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</si>
  <si>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</si>
  <si>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</si>
  <si>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</si>
  <si>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</si>
  <si>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</si>
  <si>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</si>
  <si>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</si>
  <si>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</si>
  <si>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</si>
  <si>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</si>
  <si>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</si>
  <si>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</si>
  <si>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</si>
  <si>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</si>
  <si>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</si>
  <si>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</si>
  <si>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</si>
  <si>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</si>
  <si>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</si>
  <si>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</si>
  <si>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</si>
  <si>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</si>
  <si>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</si>
  <si>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</si>
  <si>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</si>
  <si>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</si>
  <si>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</si>
  <si>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</si>
  <si>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</si>
  <si>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</si>
  <si>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</si>
  <si>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</si>
  <si>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</si>
  <si>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</si>
  <si>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</si>
  <si>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</si>
  <si>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</si>
  <si>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</si>
  <si>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</si>
  <si>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</si>
  <si>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</si>
  <si>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</si>
  <si>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</si>
  <si>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</si>
  <si>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</si>
  <si>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</si>
  <si>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</si>
  <si>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</si>
  <si>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</si>
  <si>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</si>
  <si>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</si>
  <si>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</si>
  <si>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</si>
  <si>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</si>
  <si>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</si>
  <si>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</si>
  <si>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</si>
  <si>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</si>
  <si>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</si>
  <si>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</si>
  <si>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</si>
  <si>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</si>
  <si>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</si>
  <si>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</si>
  <si>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</si>
  <si>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</si>
  <si>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</si>
  <si>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</si>
  <si>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</si>
  <si>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</si>
  <si>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</si>
  <si>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</si>
  <si>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</si>
  <si>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</si>
  <si>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</si>
  <si>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</si>
  <si>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</si>
  <si>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</si>
  <si>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</si>
  <si>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</si>
  <si>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</si>
  <si>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</si>
  <si>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</si>
  <si>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</si>
  <si>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</si>
  <si>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</si>
  <si>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</si>
  <si>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</si>
  <si>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</si>
  <si>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</si>
  <si>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</si>
  <si>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</si>
  <si>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</si>
  <si>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</si>
  <si>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</si>
  <si>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</si>
  <si>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</si>
  <si>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</si>
  <si>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</si>
  <si>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</si>
  <si>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</si>
  <si>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</si>
  <si>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</si>
  <si>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</si>
  <si>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</si>
  <si>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</si>
  <si>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</si>
  <si>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</si>
  <si>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</si>
  <si>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</si>
  <si>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</si>
  <si>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</si>
  <si>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</si>
  <si>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</si>
  <si>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</si>
  <si>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</si>
  <si>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</si>
  <si>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</si>
  <si>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</si>
  <si>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</si>
  <si>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</si>
  <si>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</si>
  <si>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</si>
  <si>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</si>
  <si>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</si>
  <si>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</si>
  <si>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</si>
  <si>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</si>
  <si>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</si>
  <si>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</si>
  <si>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</si>
  <si>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</si>
  <si>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</si>
  <si>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</si>
  <si>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</si>
  <si>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</si>
  <si>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</si>
  <si>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</si>
  <si>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</si>
  <si>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</si>
  <si>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</si>
  <si>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</si>
  <si>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</si>
  <si>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</si>
  <si>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</si>
  <si>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</si>
  <si>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</si>
  <si>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</si>
  <si>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</si>
  <si>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</si>
  <si>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</si>
  <si>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</si>
  <si>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</si>
  <si>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</si>
  <si>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</si>
  <si>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</si>
  <si>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</si>
  <si>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</si>
  <si>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</si>
  <si>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</si>
  <si>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</si>
  <si>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</si>
  <si>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</si>
  <si>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</si>
  <si>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</si>
  <si>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</si>
  <si>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</si>
  <si>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</si>
  <si>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</si>
  <si>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</si>
  <si>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</si>
  <si>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</si>
  <si>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</si>
  <si>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</si>
  <si>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</si>
  <si>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</si>
  <si>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</si>
  <si>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</si>
  <si>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</si>
  <si>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</si>
  <si>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</si>
  <si>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</si>
  <si>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</si>
  <si>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</si>
  <si>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</si>
  <si>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</si>
  <si>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</si>
  <si>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</si>
  <si>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</si>
  <si>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</si>
  <si>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</si>
  <si>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</si>
  <si>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</si>
  <si>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</si>
  <si>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</si>
  <si>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</si>
  <si>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</si>
  <si>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</si>
  <si>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</si>
  <si>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</si>
  <si>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</si>
  <si>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</si>
  <si>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</si>
  <si>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</si>
  <si>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</si>
  <si>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</si>
  <si>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</si>
  <si>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</si>
  <si>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</si>
  <si>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</si>
  <si>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</si>
  <si>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</si>
  <si>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</si>
  <si>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</si>
  <si>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</si>
  <si>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</si>
  <si>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</si>
  <si>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</si>
  <si>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</si>
  <si>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</si>
  <si>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</si>
  <si>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</si>
  <si>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</si>
  <si>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</si>
  <si>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</si>
  <si>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</si>
  <si>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</si>
  <si>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</si>
  <si>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</si>
  <si>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</si>
  <si>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</si>
  <si>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</si>
  <si>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</si>
  <si>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</si>
  <si>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</si>
  <si>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</si>
  <si>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</si>
  <si>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</si>
  <si>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</si>
  <si>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</si>
  <si>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</si>
  <si>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</si>
  <si>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</si>
  <si>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</si>
  <si>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</si>
  <si>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</si>
  <si>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</si>
  <si>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</si>
  <si>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</si>
  <si>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</si>
  <si>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</si>
  <si>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</si>
  <si>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</si>
  <si>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</si>
  <si>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</si>
  <si>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</si>
  <si>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</si>
  <si>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</si>
  <si>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</si>
  <si>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</si>
  <si>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</si>
  <si>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</si>
  <si>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</si>
  <si>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</si>
  <si>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</si>
  <si>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</si>
  <si>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</si>
  <si>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</si>
  <si>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</si>
  <si>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</si>
  <si>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</si>
  <si>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</si>
  <si>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</si>
  <si>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</si>
  <si>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</si>
  <si>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</si>
  <si>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</si>
  <si>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</si>
  <si>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</si>
  <si>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</si>
  <si>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</si>
  <si>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</si>
  <si>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</si>
  <si>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</si>
  <si>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</si>
  <si>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</si>
  <si>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</si>
  <si>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</si>
  <si>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</si>
  <si>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</si>
  <si>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</si>
  <si>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</si>
  <si>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</si>
  <si>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</si>
  <si>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</si>
  <si>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</si>
  <si>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</si>
  <si>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</si>
  <si>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</si>
  <si>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</si>
  <si>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</si>
  <si>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</si>
  <si>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</si>
  <si>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</si>
  <si>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</si>
  <si>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</si>
  <si>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</si>
  <si>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</si>
  <si>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</si>
  <si>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</si>
  <si>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</si>
  <si>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</si>
  <si>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</si>
  <si>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</si>
  <si>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</si>
  <si>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</si>
  <si>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</si>
  <si>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</si>
  <si>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</si>
  <si>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</si>
  <si>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</si>
  <si>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</si>
  <si>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</si>
  <si>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</si>
  <si>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</si>
  <si>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</si>
  <si>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</si>
  <si>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</si>
  <si>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</si>
  <si>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</si>
  <si>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</si>
  <si>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</si>
  <si>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</si>
  <si>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</si>
  <si>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</si>
  <si>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</si>
  <si>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</si>
  <si>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</si>
  <si>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</si>
  <si>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</si>
  <si>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</si>
  <si>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</si>
  <si>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</si>
  <si>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</si>
  <si>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</si>
  <si>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</si>
  <si>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</si>
  <si>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</si>
  <si>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</si>
  <si>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</si>
  <si>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</si>
  <si>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</si>
  <si>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</si>
  <si>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</si>
  <si>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</si>
  <si>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</si>
  <si>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</si>
  <si>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</si>
  <si>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</si>
  <si>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</si>
  <si>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</si>
  <si>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</si>
  <si>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</si>
  <si>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</si>
  <si>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</si>
  <si>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</si>
  <si>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</si>
  <si>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</si>
  <si>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</si>
  <si>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</si>
  <si>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</si>
  <si>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</si>
  <si>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</si>
  <si>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</si>
  <si>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</si>
  <si>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</si>
  <si>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</si>
  <si>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</si>
  <si>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</si>
  <si>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</si>
  <si>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</si>
  <si>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</si>
  <si>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</si>
  <si>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</si>
  <si>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</si>
  <si>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</si>
  <si>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</si>
  <si>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</si>
  <si>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</si>
  <si>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</si>
  <si>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</si>
  <si>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</si>
  <si>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</si>
  <si>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</si>
  <si>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</si>
  <si>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</si>
  <si>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</si>
  <si>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</si>
  <si>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</si>
  <si>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</si>
  <si>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</si>
  <si>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</si>
  <si>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</si>
  <si>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</si>
  <si>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</si>
  <si>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</si>
  <si>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</si>
  <si>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</si>
  <si>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</si>
  <si>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</si>
  <si>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</si>
  <si>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</si>
  <si>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</si>
  <si>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</si>
  <si>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</si>
  <si>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</si>
  <si>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</si>
  <si>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</si>
  <si>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</si>
  <si>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</si>
  <si>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</si>
  <si>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</si>
  <si>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</si>
  <si>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</si>
  <si>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</si>
  <si>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</si>
  <si>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</si>
  <si>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</si>
  <si>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</si>
  <si>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</si>
  <si>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</si>
  <si>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</si>
  <si>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</si>
  <si>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</si>
  <si>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</si>
  <si>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</si>
  <si>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</si>
  <si>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</si>
  <si>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</si>
  <si>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</si>
  <si>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</si>
  <si>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</si>
  <si>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</si>
  <si>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</si>
  <si>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</si>
  <si>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</si>
  <si>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</si>
  <si>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</si>
  <si>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</si>
  <si>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</si>
  <si>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</si>
  <si>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</si>
  <si>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</si>
  <si>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</si>
  <si>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</si>
  <si>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</si>
  <si>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</si>
  <si>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</si>
  <si>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</si>
  <si>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</si>
  <si>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</si>
  <si>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</si>
  <si>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</si>
  <si>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</si>
  <si>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</si>
  <si>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</si>
  <si>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</si>
  <si>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</si>
  <si>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</si>
  <si>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</si>
  <si>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</si>
  <si>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</si>
  <si>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</si>
  <si>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</si>
  <si>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</si>
  <si>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</si>
  <si>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</si>
  <si>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</si>
  <si>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</si>
  <si>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</si>
  <si>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</si>
  <si>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</si>
  <si>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</si>
  <si>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</si>
  <si>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</si>
  <si>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</si>
  <si>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</si>
  <si>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</si>
  <si>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</si>
  <si>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</si>
  <si>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</si>
  <si>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</si>
  <si>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</si>
  <si>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</si>
  <si>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</si>
  <si>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</si>
  <si>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</si>
  <si>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</si>
  <si>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</si>
  <si>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</si>
  <si>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</si>
  <si>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</si>
  <si>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</si>
  <si>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</si>
  <si>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</si>
  <si>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</si>
  <si>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</si>
  <si>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</si>
  <si>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</si>
  <si>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</si>
  <si>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</si>
  <si>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</si>
  <si>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</si>
  <si>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</si>
  <si>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</si>
  <si>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</si>
  <si>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</si>
  <si>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</si>
  <si>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</si>
  <si>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</si>
  <si>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</si>
  <si>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</si>
  <si>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</si>
  <si>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</si>
  <si>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</si>
  <si>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</si>
  <si>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</si>
  <si>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</si>
  <si>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</si>
  <si>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</si>
  <si>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</si>
  <si>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</si>
  <si>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</si>
  <si>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</si>
  <si>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</si>
  <si>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</si>
  <si>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</si>
  <si>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</si>
  <si>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</si>
  <si>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</si>
  <si>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</si>
  <si>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</si>
  <si>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</si>
  <si>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</si>
  <si>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</si>
  <si>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</si>
  <si>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</si>
  <si>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</si>
  <si>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</si>
  <si>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</si>
  <si>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</si>
  <si>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</si>
  <si>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</si>
  <si>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</si>
  <si>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</si>
  <si>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</si>
  <si>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</si>
  <si>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</si>
  <si>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</si>
  <si>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</si>
  <si>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</si>
  <si>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</si>
  <si>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</si>
  <si>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</si>
  <si>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</si>
  <si>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</si>
  <si>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</si>
  <si>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</si>
  <si>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</si>
  <si>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</si>
  <si>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</si>
  <si>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</si>
  <si>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</si>
  <si>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</si>
  <si>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</si>
  <si>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</si>
  <si>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</si>
  <si>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</si>
  <si>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</si>
  <si>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</si>
  <si>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</si>
  <si>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</si>
  <si>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</si>
  <si>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</si>
  <si>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</si>
  <si>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</si>
  <si>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</si>
  <si>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</si>
  <si>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</si>
  <si>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</si>
  <si>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</si>
  <si>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</si>
  <si>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</si>
  <si>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</si>
  <si>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</si>
  <si>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</si>
  <si>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</si>
  <si>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</si>
  <si>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</si>
  <si>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</si>
  <si>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</si>
  <si>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</si>
  <si>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</si>
  <si>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</si>
  <si>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</si>
  <si>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</si>
  <si>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</si>
  <si>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</si>
  <si>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</si>
  <si>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</si>
  <si>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</si>
  <si>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</si>
  <si>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</si>
  <si>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</si>
  <si>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</si>
  <si>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</si>
  <si>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</si>
  <si>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</si>
  <si>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</si>
  <si>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</si>
  <si>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</si>
  <si>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</si>
  <si>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</si>
  <si>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</si>
  <si>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</si>
  <si>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</si>
  <si>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</si>
  <si>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</si>
  <si>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</si>
  <si>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</si>
  <si>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</si>
  <si>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</si>
  <si>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</si>
  <si>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</si>
  <si>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</si>
  <si>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</si>
  <si>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</si>
  <si>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</si>
  <si>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</si>
  <si>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</si>
  <si>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</si>
  <si>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</si>
  <si>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</si>
  <si>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</si>
  <si>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</si>
  <si>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</si>
  <si>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</si>
  <si>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</si>
  <si>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</si>
  <si>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</si>
  <si>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</si>
  <si>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</si>
  <si>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</si>
  <si>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</si>
  <si>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</si>
  <si>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</si>
  <si>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</si>
  <si>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</si>
  <si>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</si>
  <si>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</si>
  <si>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</si>
  <si>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</si>
  <si>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</si>
  <si>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</si>
  <si>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</si>
  <si>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</si>
  <si>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</si>
  <si>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</si>
  <si>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</si>
  <si>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</si>
  <si>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</si>
  <si>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</si>
  <si>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</si>
  <si>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</si>
  <si>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</si>
  <si>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</si>
  <si>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</si>
  <si>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</si>
  <si>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</si>
  <si>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</si>
  <si>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</si>
  <si>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</si>
  <si>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</si>
  <si>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</si>
  <si>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</si>
  <si>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</si>
  <si>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</si>
  <si>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</si>
  <si>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</si>
  <si>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</si>
  <si>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</si>
  <si>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</si>
  <si>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</si>
  <si>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</si>
  <si>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</si>
  <si>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</si>
  <si>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</si>
  <si>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</si>
  <si>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</si>
  <si>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</si>
  <si>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</si>
  <si>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</si>
  <si>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</si>
  <si>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</si>
  <si>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</si>
  <si>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</si>
  <si>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</si>
  <si>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</si>
  <si>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</si>
  <si>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</si>
  <si>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</si>
  <si>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</si>
  <si>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</si>
  <si>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</si>
  <si>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</si>
  <si>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</si>
  <si>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</si>
  <si>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</si>
  <si>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</si>
  <si>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</si>
  <si>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</si>
  <si>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</si>
  <si>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</si>
  <si>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</si>
  <si>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</si>
  <si>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</si>
  <si>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</si>
  <si>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</si>
  <si>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</si>
  <si>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</si>
  <si>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</si>
  <si>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</si>
  <si>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</si>
  <si>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</si>
  <si>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</si>
  <si>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</si>
  <si>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</si>
  <si>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</si>
  <si>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</si>
  <si>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</si>
  <si>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</si>
  <si>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</si>
  <si>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</si>
  <si>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</si>
  <si>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</si>
  <si>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</si>
  <si>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</si>
  <si>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</si>
  <si>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</si>
  <si>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</si>
  <si>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</si>
  <si>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</si>
  <si>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</si>
  <si>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</si>
  <si>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</si>
  <si>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</si>
  <si>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</si>
  <si>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</si>
  <si>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</si>
  <si>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</si>
  <si>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</si>
  <si>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</si>
  <si>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</si>
  <si>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</si>
  <si>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</si>
  <si>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</si>
  <si>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</si>
  <si>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</si>
  <si>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</si>
  <si>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</si>
  <si>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</si>
  <si>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</si>
  <si>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</si>
  <si>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</si>
  <si>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</si>
  <si>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</si>
  <si>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</si>
  <si>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</si>
  <si>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</si>
  <si>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</si>
  <si>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</si>
  <si>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</si>
  <si>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</si>
  <si>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</si>
  <si>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</si>
  <si>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</si>
  <si>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</si>
  <si>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</si>
  <si>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</si>
  <si>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</si>
  <si>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</si>
  <si>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</si>
  <si>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</si>
  <si>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</si>
  <si>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</si>
  <si>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</si>
  <si>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</si>
  <si>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</si>
  <si>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</si>
  <si>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</si>
  <si>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</si>
  <si>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</si>
  <si>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</si>
  <si>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</si>
  <si>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</si>
  <si>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</si>
  <si>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</si>
  <si>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</si>
  <si>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</si>
  <si>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</si>
  <si>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</si>
  <si>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</si>
  <si>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</si>
  <si>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</si>
  <si>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</si>
  <si>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</si>
  <si>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</si>
  <si>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</si>
  <si>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</si>
  <si>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</si>
  <si>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</si>
  <si>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</si>
  <si>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</si>
  <si>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</si>
  <si>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</si>
  <si>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</si>
  <si>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</si>
  <si>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</si>
  <si>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</si>
  <si>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</si>
  <si>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</si>
  <si>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</si>
  <si>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</si>
  <si>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</si>
  <si>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</si>
  <si>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</si>
  <si>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</si>
  <si>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</si>
  <si>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</si>
  <si>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</si>
  <si>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</si>
  <si>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</si>
  <si>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</si>
  <si>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</si>
  <si>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</si>
  <si>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</si>
  <si>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</si>
  <si>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</si>
  <si>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</si>
  <si>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</si>
  <si>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</si>
  <si>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</si>
  <si>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</si>
  <si>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</si>
  <si>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</si>
  <si>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</si>
  <si>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</si>
  <si>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</si>
  <si>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</si>
  <si>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</si>
  <si>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</si>
  <si>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</si>
  <si>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</si>
  <si>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</si>
  <si>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</si>
  <si>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</si>
  <si>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</si>
  <si>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</si>
  <si>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</si>
  <si>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</si>
  <si>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</si>
  <si>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</si>
  <si>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</si>
  <si>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</si>
  <si>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</si>
  <si>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</si>
  <si>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</si>
  <si>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</si>
  <si>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</si>
  <si>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</si>
  <si>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</si>
  <si>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</si>
  <si>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</si>
  <si>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</si>
  <si>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</si>
  <si>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</si>
  <si>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</si>
  <si>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</si>
  <si>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</si>
  <si>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</si>
  <si>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</si>
  <si>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</si>
  <si>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</si>
  <si>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</si>
  <si>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</si>
  <si>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</si>
  <si>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</si>
  <si>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</si>
  <si>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</si>
  <si>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</si>
  <si>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</si>
  <si>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</si>
  <si>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</si>
  <si>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</si>
  <si>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</si>
  <si>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</si>
  <si>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</si>
  <si>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</si>
  <si>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</si>
  <si>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</si>
  <si>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</si>
  <si>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</si>
  <si>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</si>
  <si>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</si>
  <si>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</si>
  <si>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</si>
  <si>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</si>
  <si>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</si>
  <si>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</si>
  <si>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</si>
  <si>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</si>
  <si>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</si>
  <si>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</si>
  <si>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</si>
  <si>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</si>
  <si>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</si>
  <si>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</si>
  <si>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</si>
  <si>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</si>
  <si>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</si>
  <si>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</si>
  <si>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</si>
  <si>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</si>
  <si>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</si>
  <si>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</si>
  <si>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</si>
  <si>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</si>
  <si>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</si>
  <si>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</si>
  <si>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</si>
  <si>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</si>
  <si>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</si>
  <si>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</si>
  <si>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</si>
  <si>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</si>
  <si>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</si>
  <si>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</si>
  <si>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</si>
  <si>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</si>
  <si>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</si>
  <si>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</si>
  <si>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</si>
  <si>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</si>
  <si>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</si>
  <si>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</si>
  <si>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</si>
  <si>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</si>
  <si>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</si>
  <si>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</si>
  <si>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</si>
  <si>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</si>
  <si>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</si>
  <si>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</si>
  <si>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</si>
  <si>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</si>
  <si>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</si>
  <si>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</si>
  <si>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</si>
  <si>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</si>
  <si>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</si>
  <si>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</si>
  <si>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</si>
  <si>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</si>
  <si>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</si>
  <si>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</si>
  <si>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</si>
  <si>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</si>
  <si>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</si>
  <si>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</si>
  <si>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</si>
  <si>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</si>
  <si>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</si>
  <si>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</si>
  <si>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</si>
  <si>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</si>
  <si>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</si>
  <si>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</si>
  <si>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</si>
  <si>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</si>
  <si>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</si>
  <si>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</si>
  <si>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</si>
  <si>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</si>
  <si>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</si>
  <si>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</si>
  <si>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</si>
  <si>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</si>
  <si>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</si>
  <si>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</si>
  <si>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</si>
  <si>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</si>
  <si>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</si>
  <si>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</si>
  <si>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</si>
  <si>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</si>
  <si>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</si>
  <si>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</si>
  <si>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</si>
  <si>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</si>
  <si>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</si>
  <si>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</si>
  <si>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</si>
  <si>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</si>
  <si>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</si>
  <si>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</si>
  <si>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</si>
  <si>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</si>
  <si>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</si>
  <si>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</si>
  <si>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</si>
  <si>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</si>
  <si>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</si>
  <si>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</si>
  <si>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</si>
  <si>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</si>
  <si>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</si>
  <si>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</si>
  <si>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</si>
  <si>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</si>
  <si>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</si>
  <si>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</si>
  <si>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</si>
  <si>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</si>
  <si>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</si>
  <si>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</si>
  <si>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</si>
  <si>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</si>
  <si>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</si>
  <si>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</si>
  <si>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</si>
  <si>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</si>
  <si>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</si>
  <si>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</si>
  <si>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</si>
  <si>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</si>
  <si>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</si>
  <si>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</si>
  <si>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</si>
  <si>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</si>
  <si>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</si>
  <si>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</si>
  <si>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</si>
  <si>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</si>
  <si>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</si>
  <si>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</si>
  <si>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</si>
  <si>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</si>
  <si>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</si>
  <si>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</si>
  <si>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</si>
  <si>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</si>
  <si>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</si>
  <si>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</si>
  <si>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</si>
  <si>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</si>
  <si>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</si>
  <si>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</si>
  <si>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</si>
  <si>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</si>
  <si>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</si>
  <si>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</si>
  <si>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</si>
  <si>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</si>
  <si>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</si>
  <si>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</si>
  <si>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</si>
  <si>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</si>
  <si>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</si>
  <si>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</si>
  <si>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</si>
  <si>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</si>
  <si>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</si>
  <si>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</si>
  <si>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</si>
  <si>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</si>
  <si>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</si>
  <si>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</si>
  <si>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</si>
  <si>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</si>
  <si>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</si>
  <si>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</si>
  <si>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</si>
  <si>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</si>
  <si>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</si>
  <si>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</si>
  <si>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</si>
  <si>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</si>
  <si>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</si>
  <si>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</si>
  <si>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</si>
  <si>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</si>
  <si>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</si>
  <si>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</si>
  <si>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</si>
  <si>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</si>
  <si>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</si>
  <si>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</si>
  <si>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</si>
  <si>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</si>
  <si>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</si>
  <si>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</si>
  <si>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</si>
  <si>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</si>
  <si>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</si>
  <si>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</si>
  <si>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</si>
  <si>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</si>
  <si>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</si>
  <si>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</si>
  <si>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</si>
  <si>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</si>
  <si>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</si>
  <si>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</si>
  <si>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</si>
  <si>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</si>
  <si>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</si>
  <si>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</si>
  <si>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</si>
  <si>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</si>
  <si>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</si>
  <si>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</si>
  <si>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</si>
  <si>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</si>
  <si>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</si>
  <si>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</si>
  <si>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</si>
  <si>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</si>
  <si>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</si>
  <si>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</si>
  <si>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</si>
  <si>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</si>
  <si>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</si>
  <si>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</si>
  <si>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</si>
  <si>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</si>
  <si>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</si>
  <si>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</si>
  <si>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</si>
  <si>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</si>
  <si>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</si>
  <si>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</si>
  <si>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</si>
  <si>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</si>
  <si>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</si>
  <si>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</si>
  <si>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</si>
  <si>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</si>
  <si>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</si>
  <si>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</si>
  <si>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</si>
  <si>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</si>
  <si>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</si>
  <si>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</si>
  <si>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</si>
  <si>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</si>
  <si>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</si>
  <si>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</si>
  <si>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</si>
  <si>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</si>
  <si>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</si>
  <si>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</si>
  <si>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</si>
  <si>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</si>
  <si>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</si>
  <si>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</si>
  <si>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</si>
  <si>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</si>
  <si>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</si>
  <si>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</si>
  <si>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</si>
  <si>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</si>
  <si>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</si>
  <si>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</si>
  <si>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</si>
  <si>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</si>
  <si>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</si>
  <si>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</si>
  <si>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</si>
  <si>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</si>
  <si>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</si>
  <si>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</si>
  <si>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</si>
  <si>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</si>
  <si>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</si>
  <si>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</si>
  <si>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</si>
  <si>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</si>
  <si>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</si>
  <si>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</si>
  <si>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</si>
  <si>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</si>
  <si>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</si>
  <si>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</si>
  <si>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</si>
  <si>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</si>
  <si>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</si>
  <si>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</si>
  <si>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</si>
  <si>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</si>
  <si>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</si>
  <si>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</si>
  <si>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</si>
  <si>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</si>
  <si>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</si>
  <si>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</si>
  <si>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</si>
  <si>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</si>
  <si>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</si>
  <si>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</si>
  <si>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</si>
  <si>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</si>
  <si>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</si>
  <si>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</si>
  <si>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</si>
  <si>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</si>
  <si>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</si>
  <si>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</si>
  <si>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</si>
  <si>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</si>
  <si>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</si>
  <si>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</si>
  <si>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</si>
  <si>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</si>
  <si>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</si>
  <si>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</si>
  <si>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</si>
  <si>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</si>
  <si>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</si>
  <si>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</si>
  <si>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</si>
  <si>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</si>
  <si>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</si>
  <si>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</si>
  <si>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</si>
  <si>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</si>
  <si>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</si>
  <si>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</si>
  <si>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</si>
  <si>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</si>
  <si>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</si>
  <si>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</si>
  <si>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</si>
  <si>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</si>
  <si>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</si>
  <si>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</si>
  <si>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</si>
  <si>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</si>
  <si>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</si>
  <si>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</si>
  <si>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</si>
  <si>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</si>
  <si>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</si>
  <si>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</si>
  <si>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</si>
  <si>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</si>
  <si>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</si>
  <si>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</si>
  <si>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</si>
  <si>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</si>
  <si>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</si>
  <si>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</si>
  <si>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</si>
  <si>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</si>
  <si>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</si>
  <si>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</si>
  <si>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</si>
  <si>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</si>
  <si>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</si>
  <si>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</si>
  <si>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</si>
  <si>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</si>
  <si>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</si>
  <si>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</si>
  <si>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</si>
  <si>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</si>
  <si>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</si>
  <si>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</si>
  <si>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</si>
  <si>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</si>
  <si>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</si>
  <si>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</si>
  <si>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</si>
  <si>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</si>
  <si>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</si>
  <si>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</si>
  <si>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</si>
  <si>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</si>
  <si>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</si>
  <si>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</si>
  <si>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</si>
  <si>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</si>
  <si>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</si>
  <si>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</si>
  <si>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</si>
  <si>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</si>
  <si>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</si>
  <si>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</si>
  <si>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</si>
  <si>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</si>
  <si>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</si>
  <si>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</si>
  <si>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</si>
  <si>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</si>
  <si>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</si>
  <si>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</si>
  <si>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</si>
  <si>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</si>
  <si>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</si>
  <si>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</si>
  <si>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</si>
  <si>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</si>
  <si>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</si>
  <si>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</si>
  <si>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</si>
  <si>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</si>
  <si>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</si>
  <si>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</si>
  <si>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</si>
  <si>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</si>
  <si>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</si>
  <si>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</si>
  <si>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</si>
  <si>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</si>
  <si>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</si>
  <si>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</si>
  <si>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</si>
  <si>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</si>
  <si>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</si>
  <si>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</si>
  <si>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</si>
  <si>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</si>
  <si>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</si>
  <si>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</si>
  <si>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</si>
  <si>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</si>
  <si>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</si>
  <si>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</si>
  <si>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</si>
  <si>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</si>
  <si>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</si>
  <si>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</si>
  <si>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</si>
  <si>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</si>
  <si>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</si>
  <si>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</si>
  <si>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</si>
  <si>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</si>
  <si>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</si>
  <si>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</si>
  <si>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</si>
  <si>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</si>
  <si>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</si>
  <si>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</si>
  <si>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</si>
  <si>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</si>
  <si>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</si>
  <si>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</si>
  <si>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</si>
  <si>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</si>
  <si>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</si>
  <si>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</si>
  <si>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</si>
  <si>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</si>
  <si>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</si>
  <si>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</si>
  <si>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</si>
  <si>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</si>
  <si>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</si>
  <si>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</si>
  <si>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</si>
  <si>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</si>
  <si>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</si>
  <si>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</si>
  <si>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</si>
  <si>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</si>
  <si>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</si>
  <si>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</si>
  <si>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</si>
  <si>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</si>
  <si>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</si>
  <si>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</si>
  <si>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</si>
  <si>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</si>
  <si>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</si>
  <si>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</si>
  <si>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</si>
  <si>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</si>
  <si>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</si>
  <si>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</si>
  <si>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</si>
  <si>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</si>
  <si>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</si>
  <si>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</si>
  <si>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</si>
  <si>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</si>
  <si>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</si>
  <si>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</si>
  <si>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</si>
  <si>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</si>
  <si>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</si>
  <si>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</si>
  <si>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</si>
  <si>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</si>
  <si>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</si>
  <si>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</si>
  <si>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</si>
  <si>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</si>
  <si>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</si>
  <si>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</si>
  <si>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</si>
  <si>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</si>
  <si>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</si>
  <si>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</si>
  <si>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</si>
  <si>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</si>
  <si>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</si>
  <si>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</si>
  <si>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</si>
  <si>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</si>
  <si>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</si>
  <si>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</si>
  <si>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</si>
  <si>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</si>
  <si>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</si>
  <si>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</si>
  <si>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</si>
  <si>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</si>
  <si>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</si>
  <si>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</si>
  <si>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</si>
  <si>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</si>
  <si>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</si>
  <si>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</si>
  <si>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</si>
  <si>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</si>
  <si>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</si>
  <si>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</si>
  <si>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</si>
  <si>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</si>
  <si>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</si>
  <si>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</si>
  <si>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</si>
  <si>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</si>
  <si>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</si>
  <si>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</si>
  <si>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</si>
  <si>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</si>
  <si>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</si>
  <si>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</si>
  <si>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</si>
  <si>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</si>
  <si>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</si>
  <si>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</si>
  <si>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</si>
  <si>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</si>
  <si>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</si>
  <si>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</si>
  <si>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</si>
  <si>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</si>
  <si>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</si>
  <si>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</si>
  <si>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</si>
  <si>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</si>
  <si>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</si>
  <si>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</si>
  <si>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</si>
  <si>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</si>
  <si>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</si>
  <si>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</si>
  <si>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</si>
  <si>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</si>
  <si>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</si>
  <si>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</si>
  <si>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</si>
  <si>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</si>
  <si>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</si>
  <si>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</si>
  <si>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</si>
  <si>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</si>
  <si>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</si>
  <si>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</si>
  <si>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</si>
  <si>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</si>
  <si>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</si>
  <si>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</si>
  <si>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</si>
  <si>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</si>
  <si>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</si>
  <si>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</si>
  <si>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</si>
  <si>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</si>
  <si>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</si>
  <si>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</si>
  <si>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</si>
  <si>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</si>
  <si>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</si>
  <si>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</si>
  <si>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</si>
  <si>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</si>
  <si>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</si>
  <si>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</si>
  <si>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</si>
  <si>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</si>
  <si>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</si>
  <si>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</si>
  <si>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</si>
  <si>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</si>
  <si>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</si>
  <si>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</si>
  <si>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</si>
  <si>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</si>
  <si>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</si>
  <si>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</si>
  <si>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</si>
  <si>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</si>
  <si>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</si>
  <si>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</si>
  <si>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</si>
  <si>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</si>
  <si>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</si>
  <si>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</si>
  <si>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</si>
  <si>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</si>
  <si>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</si>
  <si>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</si>
  <si>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</si>
  <si>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</si>
  <si>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</si>
  <si>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</si>
  <si>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</si>
  <si>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</si>
  <si>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</si>
  <si>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</si>
  <si>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</si>
  <si>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</si>
  <si>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</si>
  <si>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</si>
  <si>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</si>
  <si>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</si>
  <si>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</si>
  <si>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</si>
  <si>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</si>
  <si>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</si>
  <si>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</si>
  <si>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</si>
  <si>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</si>
  <si>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</si>
  <si>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</si>
  <si>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</si>
  <si>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</si>
  <si>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</si>
  <si>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</si>
  <si>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</si>
  <si>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</si>
  <si>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</si>
  <si>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</si>
  <si>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</si>
  <si>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</si>
  <si>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</si>
  <si>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</si>
  <si>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</si>
  <si>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</si>
  <si>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</si>
  <si>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</si>
  <si>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</si>
  <si>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</si>
  <si>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</si>
  <si>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</si>
  <si>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</si>
  <si>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</si>
  <si>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</si>
  <si>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</si>
  <si>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</si>
  <si>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</si>
  <si>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</si>
  <si>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</si>
  <si>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</si>
  <si>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</si>
  <si>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</si>
  <si>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</si>
  <si>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</si>
  <si>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</si>
  <si>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</si>
  <si>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</si>
  <si>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</si>
  <si>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</si>
  <si>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</si>
  <si>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</si>
  <si>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</si>
  <si>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</si>
  <si>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</si>
  <si>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</si>
  <si>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</si>
  <si>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</si>
  <si>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</si>
  <si>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</si>
  <si>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</si>
  <si>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</si>
  <si>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</si>
  <si>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</si>
  <si>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</si>
  <si>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</si>
  <si>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</si>
  <si>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</si>
  <si>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</si>
  <si>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</si>
  <si>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</si>
  <si>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</si>
  <si>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</si>
  <si>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</si>
  <si>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</si>
  <si>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</si>
  <si>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</si>
  <si>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</si>
  <si>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</si>
  <si>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</si>
  <si>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</si>
  <si>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</si>
  <si>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</si>
  <si>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</si>
  <si>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</si>
  <si>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</si>
  <si>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</si>
  <si>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</si>
  <si>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</si>
  <si>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</si>
  <si>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</si>
  <si>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</si>
  <si>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</si>
  <si>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</si>
  <si>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</si>
  <si>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</si>
  <si>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</si>
  <si>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</si>
  <si>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</si>
  <si>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</si>
  <si>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</si>
  <si>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</si>
  <si>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</si>
  <si>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</si>
  <si>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</si>
  <si>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</si>
  <si>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</si>
  <si>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</si>
  <si>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</si>
  <si>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</si>
  <si>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</si>
  <si>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</si>
  <si>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</si>
  <si>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</si>
  <si>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</si>
  <si>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</si>
  <si>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</si>
  <si>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</si>
  <si>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</si>
  <si>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</si>
  <si>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</si>
  <si>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</si>
  <si>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</si>
  <si>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</si>
  <si>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</si>
  <si>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</si>
  <si>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</si>
  <si>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</si>
  <si>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</si>
  <si>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</si>
  <si>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</si>
  <si>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</si>
  <si>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</si>
  <si>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</si>
  <si>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</si>
  <si>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</si>
  <si>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</si>
  <si>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</si>
  <si>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</si>
  <si>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</si>
  <si>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</si>
  <si>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</si>
  <si>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</si>
  <si>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</si>
  <si>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</si>
  <si>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</si>
  <si>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</si>
  <si>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</si>
  <si>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</si>
  <si>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</si>
  <si>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</si>
  <si>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</si>
  <si>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</si>
  <si>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</si>
  <si>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</si>
  <si>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</si>
  <si>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</si>
  <si>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</si>
  <si>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</si>
  <si>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</si>
  <si>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</si>
  <si>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</si>
  <si>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</si>
  <si>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</si>
  <si>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</si>
  <si>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</si>
  <si>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</si>
  <si>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</si>
  <si>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</si>
  <si>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</si>
  <si>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</si>
  <si>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</si>
  <si>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</si>
  <si>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</si>
  <si>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</si>
  <si>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</si>
  <si>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</si>
  <si>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</si>
  <si>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</si>
  <si>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</si>
  <si>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</si>
  <si>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</si>
  <si>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</si>
  <si>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</si>
  <si>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</si>
  <si>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</si>
  <si>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</si>
  <si>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</si>
  <si>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</si>
  <si>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</si>
  <si>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</si>
  <si>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</si>
  <si>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</si>
  <si>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</si>
  <si>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</si>
  <si>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</si>
  <si>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</si>
  <si>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</si>
  <si>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</si>
  <si>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</si>
  <si>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</si>
  <si>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</si>
  <si>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</si>
  <si>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</si>
  <si>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</si>
  <si>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</si>
  <si>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</si>
  <si>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</si>
  <si>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</si>
  <si>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</si>
  <si>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</si>
  <si>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</si>
  <si>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</si>
  <si>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</si>
  <si>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</si>
  <si>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</si>
  <si>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</si>
  <si>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</si>
  <si>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</si>
  <si>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</si>
  <si>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</si>
  <si>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</si>
  <si>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</si>
  <si>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</si>
  <si>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</si>
  <si>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</si>
  <si>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</si>
  <si>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</si>
  <si>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</si>
  <si>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</si>
  <si>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</si>
  <si>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</si>
  <si>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</si>
  <si>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</si>
  <si>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</si>
  <si>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</si>
  <si>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</si>
  <si>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</si>
  <si>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</si>
  <si>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</si>
  <si>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</si>
  <si>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</si>
  <si>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</si>
  <si>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</si>
  <si>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</si>
  <si>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</si>
  <si>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</si>
  <si>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</si>
  <si>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</si>
  <si>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</si>
  <si>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</si>
  <si>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</si>
  <si>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</si>
  <si>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</si>
  <si>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</si>
  <si>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</si>
  <si>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</si>
  <si>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</si>
  <si>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</si>
  <si>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</si>
  <si>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</si>
  <si>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</si>
  <si>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</si>
  <si>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</si>
  <si>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</si>
  <si>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</si>
  <si>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</si>
  <si>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</si>
  <si>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</si>
  <si>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</si>
  <si>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</si>
  <si>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</si>
  <si>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</si>
  <si>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</si>
  <si>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</si>
  <si>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</si>
  <si>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</si>
  <si>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</si>
  <si>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</si>
  <si>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</si>
  <si>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</si>
  <si>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</si>
  <si>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</si>
  <si>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</si>
  <si>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</si>
  <si>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</si>
  <si>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</si>
  <si>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</si>
  <si>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</si>
  <si>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</si>
  <si>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</si>
  <si>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</si>
  <si>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</si>
  <si>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</si>
  <si>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</si>
  <si>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</si>
  <si>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</si>
  <si>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</si>
  <si>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</si>
  <si>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</si>
  <si>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</si>
  <si>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</si>
  <si>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</si>
  <si>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</si>
  <si>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</si>
  <si>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</si>
  <si>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</si>
  <si>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</si>
  <si>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</si>
  <si>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</si>
  <si>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</si>
  <si>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</si>
  <si>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</si>
  <si>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</si>
  <si>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</si>
  <si>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</si>
  <si>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</si>
  <si>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</si>
  <si>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</si>
  <si>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</si>
  <si>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</si>
  <si>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</si>
  <si>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</si>
  <si>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</si>
  <si>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</si>
  <si>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</si>
  <si>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</si>
  <si>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</si>
  <si>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</si>
  <si>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</si>
  <si>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</si>
  <si>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</si>
  <si>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</si>
  <si>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</si>
  <si>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</si>
  <si>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</si>
  <si>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</si>
  <si>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</si>
  <si>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</si>
  <si>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</si>
  <si>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</si>
  <si>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</si>
  <si>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</si>
  <si>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</si>
  <si>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</si>
  <si>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</si>
  <si>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</si>
  <si>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</si>
  <si>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</si>
  <si>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</si>
  <si>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</si>
  <si>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</si>
  <si>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</si>
  <si>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</si>
  <si>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</si>
  <si>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</si>
  <si>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</si>
  <si>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</si>
  <si>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</si>
  <si>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</si>
  <si>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</si>
  <si>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</si>
  <si>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</si>
  <si>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</si>
  <si>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</si>
  <si>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</si>
  <si>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</si>
  <si>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</si>
  <si>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</si>
  <si>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</si>
  <si>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</si>
  <si>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</si>
  <si>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</si>
  <si>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</si>
  <si>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</si>
  <si>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</si>
  <si>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</si>
  <si>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</si>
  <si>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</si>
  <si>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</si>
  <si>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</si>
  <si>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</si>
  <si>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</si>
  <si>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</si>
  <si>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</si>
  <si>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</si>
  <si>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</si>
  <si>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</si>
  <si>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</si>
  <si>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</si>
  <si>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</si>
  <si>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</si>
  <si>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</si>
  <si>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</si>
  <si>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</si>
  <si>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</si>
  <si>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</si>
  <si>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</si>
  <si>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</si>
  <si>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</si>
  <si>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</si>
  <si>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</si>
  <si>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</si>
  <si>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</si>
  <si>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</si>
  <si>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</si>
  <si>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</si>
  <si>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</si>
  <si>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</si>
  <si>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</si>
  <si>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</si>
  <si>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</si>
  <si>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</si>
  <si>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</si>
  <si>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</si>
  <si>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</si>
  <si>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</si>
  <si>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</si>
  <si>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</si>
  <si>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</si>
  <si>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</si>
  <si>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</si>
  <si>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</si>
  <si>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</si>
  <si>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</si>
  <si>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</si>
  <si>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</si>
  <si>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</si>
  <si>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</si>
  <si>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</si>
  <si>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</si>
  <si>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</si>
  <si>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</si>
  <si>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</si>
  <si>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</si>
  <si>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</si>
  <si>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</si>
  <si>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</si>
  <si>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</si>
  <si>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</si>
  <si>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</si>
  <si>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</si>
  <si>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</si>
  <si>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</si>
  <si>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</si>
  <si>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</si>
  <si>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</si>
  <si>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</si>
  <si>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</si>
  <si>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</si>
  <si>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</si>
  <si>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</si>
  <si>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</si>
  <si>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</si>
  <si>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</si>
  <si>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</si>
  <si>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</si>
  <si>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</si>
  <si>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</si>
  <si>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</si>
  <si>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</si>
  <si>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</si>
  <si>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</si>
  <si>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</si>
  <si>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</si>
  <si>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</si>
  <si>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</si>
  <si>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</si>
  <si>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</si>
  <si>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</si>
  <si>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</si>
  <si>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</si>
  <si>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</si>
  <si>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</si>
  <si>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</si>
  <si>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</si>
  <si>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</si>
  <si>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</si>
  <si>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</si>
  <si>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</si>
  <si>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</si>
  <si>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</si>
  <si>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</si>
  <si>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</si>
  <si>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</si>
  <si>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</si>
  <si>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</si>
  <si>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</si>
  <si>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</si>
  <si>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</si>
  <si>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</si>
  <si>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</si>
  <si>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</si>
  <si>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</si>
  <si>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</si>
  <si>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</si>
  <si>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</si>
  <si>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</si>
  <si>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</si>
  <si>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</si>
  <si>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</si>
  <si>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</si>
  <si>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</si>
  <si>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</si>
  <si>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</si>
  <si>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</si>
  <si>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</si>
  <si>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</si>
  <si>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</si>
  <si>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</si>
  <si>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</si>
  <si>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</si>
  <si>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</si>
  <si>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</si>
  <si>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</si>
  <si>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</si>
  <si>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</si>
  <si>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</si>
  <si>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</si>
  <si>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</si>
  <si>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</si>
  <si>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</si>
  <si>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</si>
  <si>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</si>
  <si>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</si>
  <si>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</si>
  <si>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</si>
  <si>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</si>
  <si>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</si>
  <si>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</si>
  <si>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</si>
  <si>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</si>
  <si>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</si>
  <si>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</si>
  <si>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</si>
  <si>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</si>
  <si>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</si>
  <si>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</si>
  <si>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</si>
  <si>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</si>
  <si>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</si>
  <si>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</si>
  <si>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</si>
  <si>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</si>
  <si>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</si>
  <si>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</si>
  <si>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</si>
  <si>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</si>
  <si>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</si>
  <si>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</si>
  <si>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</si>
  <si>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</si>
  <si>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</si>
  <si>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</si>
  <si>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</si>
  <si>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</si>
  <si>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</si>
  <si>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</si>
  <si>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</si>
  <si>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</si>
  <si>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</si>
  <si>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</si>
  <si>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</si>
  <si>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</si>
  <si>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</si>
  <si>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</si>
  <si>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</si>
  <si>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</si>
  <si>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</si>
  <si>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</si>
  <si>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</si>
  <si>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</si>
  <si>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</si>
  <si>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</si>
  <si>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</si>
  <si>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</si>
  <si>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</si>
  <si>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</si>
  <si>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</si>
  <si>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</si>
  <si>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</si>
  <si>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</si>
  <si>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</si>
  <si>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</si>
  <si>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</si>
  <si>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</si>
  <si>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</si>
  <si>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</si>
  <si>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</si>
  <si>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</si>
  <si>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</si>
  <si>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</si>
  <si>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</si>
  <si>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</si>
  <si>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</si>
  <si>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</si>
  <si>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</si>
  <si>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</si>
  <si>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</si>
  <si>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</si>
  <si>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</si>
  <si>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</si>
  <si>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</si>
  <si>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</si>
  <si>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</si>
  <si>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</si>
  <si>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</si>
  <si>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</si>
  <si>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</si>
  <si>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</si>
  <si>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</si>
  <si>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</si>
  <si>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</si>
  <si>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</si>
  <si>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</si>
  <si>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</si>
  <si>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</si>
  <si>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</si>
  <si>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</si>
  <si>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</si>
  <si>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</si>
  <si>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</si>
  <si>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</si>
  <si>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</si>
  <si>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</si>
  <si>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</si>
  <si>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</si>
  <si>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</si>
  <si>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</si>
  <si>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</si>
  <si>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</si>
  <si>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</si>
  <si>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</si>
  <si>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</si>
  <si>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</si>
  <si>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</si>
  <si>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</si>
  <si>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</si>
  <si>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</si>
  <si>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</si>
  <si>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</si>
  <si>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</si>
  <si>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</si>
  <si>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</si>
  <si>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</si>
  <si>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</si>
  <si>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</si>
  <si>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</si>
  <si>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</si>
  <si>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</si>
  <si>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</si>
  <si>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</si>
  <si>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</si>
  <si>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</si>
  <si>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</si>
  <si>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</si>
  <si>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</si>
  <si>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</si>
  <si>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</si>
  <si>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</si>
  <si>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</si>
  <si>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</si>
  <si>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</si>
  <si>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</si>
  <si>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</si>
  <si>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</si>
  <si>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</si>
  <si>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</si>
  <si>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</si>
  <si>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</si>
  <si>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</si>
  <si>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</si>
  <si>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</si>
  <si>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</si>
  <si>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</si>
  <si>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</si>
  <si>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</si>
  <si>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</si>
  <si>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</si>
  <si>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</si>
  <si>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</si>
  <si>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</si>
  <si>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</si>
  <si>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</si>
  <si>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</si>
  <si>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</si>
  <si>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</si>
  <si>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</si>
  <si>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</si>
  <si>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</si>
  <si>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</si>
  <si>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</si>
  <si>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</si>
  <si>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</si>
  <si>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</si>
  <si>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</si>
  <si>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</si>
  <si>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</si>
  <si>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</si>
  <si>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</si>
  <si>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</si>
  <si>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</si>
  <si>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</si>
  <si>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</si>
  <si>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</si>
  <si>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</si>
  <si>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</si>
  <si>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</si>
  <si>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</si>
  <si>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</si>
  <si>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</si>
  <si>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</si>
  <si>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</si>
  <si>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</si>
  <si>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</si>
  <si>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</si>
  <si>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</si>
  <si>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</si>
  <si>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</si>
  <si>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</si>
  <si>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</si>
  <si>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</si>
  <si>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</si>
  <si>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</si>
  <si>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</si>
  <si>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</si>
  <si>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</si>
  <si>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</si>
  <si>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</si>
  <si>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</si>
  <si>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</si>
  <si>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</si>
  <si>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</si>
  <si>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</si>
  <si>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</si>
  <si>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</si>
  <si>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</si>
  <si>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</si>
  <si>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</si>
  <si>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</si>
  <si>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</si>
  <si>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</si>
  <si>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</si>
  <si>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</si>
  <si>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</si>
  <si>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</si>
  <si>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</si>
  <si>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</si>
  <si>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</si>
  <si>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</si>
  <si>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</si>
  <si>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</si>
  <si>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</si>
  <si>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</si>
  <si>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</si>
  <si>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</si>
  <si>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</si>
  <si>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</si>
  <si>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</si>
  <si>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</si>
  <si>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</si>
  <si>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</si>
  <si>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</si>
  <si>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</si>
  <si>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</si>
  <si>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</si>
  <si>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</si>
  <si>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</si>
  <si>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</si>
  <si>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</si>
  <si>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</si>
  <si>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</si>
  <si>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</si>
  <si>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</si>
  <si>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</si>
  <si>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</si>
  <si>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</si>
  <si>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</si>
  <si>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</si>
  <si>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</si>
  <si>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</si>
  <si>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</si>
  <si>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</si>
  <si>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</si>
  <si>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</si>
  <si>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</si>
  <si>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</si>
  <si>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</si>
  <si>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</si>
  <si>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</si>
  <si>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</si>
  <si>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</si>
  <si>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</si>
  <si>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</si>
  <si>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</si>
  <si>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</si>
  <si>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</si>
  <si>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</si>
  <si>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</si>
  <si>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</si>
  <si>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</si>
  <si>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</si>
  <si>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</si>
  <si>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</si>
  <si>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</si>
  <si>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</si>
  <si>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</si>
  <si>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</si>
  <si>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</si>
  <si>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</si>
  <si>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</si>
  <si>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</si>
  <si>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</si>
  <si>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</si>
  <si>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</si>
  <si>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</si>
  <si>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</si>
  <si>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</si>
  <si>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</si>
  <si>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</si>
  <si>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</si>
  <si>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</si>
  <si>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</si>
  <si>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</si>
  <si>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</si>
  <si>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</si>
  <si>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</si>
  <si>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</si>
  <si>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</si>
  <si>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</si>
  <si>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</si>
  <si>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</si>
  <si>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</si>
  <si>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</si>
  <si>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</si>
  <si>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</si>
  <si>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</si>
  <si>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</si>
  <si>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</si>
  <si>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</si>
  <si>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</si>
  <si>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</si>
  <si>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</si>
  <si>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</si>
  <si>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</si>
  <si>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</si>
  <si>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</si>
  <si>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</si>
  <si>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</si>
  <si>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</si>
  <si>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</si>
  <si>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</si>
  <si>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</si>
  <si>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</si>
  <si>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</si>
  <si>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</si>
  <si>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</si>
  <si>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</si>
  <si>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</si>
  <si>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</si>
  <si>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</si>
  <si>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</si>
  <si>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</si>
  <si>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</si>
  <si>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</si>
  <si>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</si>
  <si>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</si>
  <si>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</si>
  <si>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</si>
  <si>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</si>
  <si>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</si>
  <si>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</si>
  <si>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</si>
  <si>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</si>
  <si>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</si>
  <si>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</si>
  <si>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</si>
  <si>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</si>
  <si>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</si>
  <si>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</si>
  <si>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</si>
  <si>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</si>
  <si>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</si>
  <si>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</si>
  <si>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</si>
  <si>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</si>
  <si>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</si>
  <si>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</si>
  <si>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</si>
  <si>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</si>
  <si>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</si>
  <si>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</si>
  <si>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</si>
  <si>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</si>
  <si>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</si>
  <si>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</si>
  <si>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</si>
  <si>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</si>
  <si>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</si>
  <si>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</si>
  <si>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</si>
  <si>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</si>
  <si>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</si>
  <si>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</si>
  <si>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</si>
  <si>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</si>
  <si>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</si>
  <si>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</si>
  <si>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</si>
  <si>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</si>
  <si>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</si>
  <si>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</si>
  <si>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</si>
  <si>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</si>
  <si>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</si>
  <si>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</si>
  <si>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</si>
  <si>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</si>
  <si>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</si>
  <si>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</si>
  <si>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</si>
  <si>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</si>
  <si>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</si>
  <si>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</si>
  <si>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</si>
  <si>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</si>
  <si>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</si>
  <si>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</si>
  <si>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</si>
  <si>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</si>
  <si>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</si>
  <si>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</si>
  <si>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</si>
  <si>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</si>
  <si>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</si>
  <si>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</si>
  <si>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</si>
  <si>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</si>
  <si>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</si>
  <si>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</si>
  <si>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</si>
  <si>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</si>
  <si>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</si>
  <si>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</si>
  <si>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</si>
  <si>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</si>
  <si>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</si>
  <si>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</si>
  <si>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</si>
  <si>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</si>
  <si>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</si>
  <si>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</si>
  <si>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</si>
  <si>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</si>
  <si>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</si>
  <si>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</si>
  <si>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</si>
  <si>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</si>
  <si>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</si>
  <si>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</si>
  <si>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</si>
  <si>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</si>
  <si>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</si>
  <si>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</si>
  <si>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</si>
  <si>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</si>
  <si>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</si>
  <si>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</si>
  <si>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</si>
  <si>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</si>
  <si>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</si>
  <si>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</si>
  <si>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</si>
  <si>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</si>
  <si>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</si>
  <si>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</si>
  <si>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</si>
  <si>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</si>
  <si>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</si>
  <si>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</si>
  <si>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</si>
  <si>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</si>
  <si>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</si>
  <si>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</si>
  <si>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</si>
  <si>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</si>
  <si>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</si>
  <si>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</si>
  <si>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</si>
  <si>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</si>
  <si>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</si>
  <si>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</si>
  <si>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</si>
  <si>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</si>
  <si>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</si>
  <si>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</si>
  <si>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</si>
  <si>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</si>
  <si>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</si>
  <si>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</si>
  <si>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</si>
  <si>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</si>
  <si>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</si>
  <si>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</si>
  <si>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</si>
  <si>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</si>
  <si>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</si>
  <si>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</si>
  <si>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</si>
  <si>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</si>
  <si>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</si>
  <si>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</si>
  <si>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</si>
  <si>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</si>
  <si>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</si>
  <si>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</si>
  <si>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</si>
  <si>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</si>
  <si>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</si>
  <si>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</si>
  <si>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</si>
  <si>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</si>
  <si>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</si>
  <si>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</si>
  <si>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</si>
  <si>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</si>
  <si>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</si>
  <si>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</si>
  <si>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</si>
  <si>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</si>
  <si>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</si>
  <si>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</si>
  <si>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</si>
  <si>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</si>
  <si>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</si>
  <si>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</si>
  <si>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</si>
  <si>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</si>
  <si>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</si>
  <si>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</si>
  <si>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</si>
  <si>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</si>
  <si>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</si>
  <si>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</si>
  <si>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</si>
  <si>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</si>
  <si>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</si>
  <si>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</si>
  <si>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</si>
  <si>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</si>
  <si>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</si>
  <si>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</si>
  <si>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</si>
  <si>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</si>
  <si>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</si>
  <si>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</si>
  <si>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</si>
  <si>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</si>
  <si>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</si>
  <si>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</si>
  <si>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</si>
  <si>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</si>
  <si>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</si>
  <si>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</si>
  <si>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</si>
  <si>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</si>
  <si>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</si>
  <si>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</si>
  <si>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</si>
  <si>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</si>
  <si>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</si>
  <si>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</si>
  <si>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</si>
  <si>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</si>
  <si>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</si>
  <si>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</si>
  <si>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</si>
  <si>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</si>
  <si>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</si>
  <si>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</si>
  <si>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</si>
  <si>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</si>
  <si>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</si>
  <si>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</si>
  <si>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</si>
  <si>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</si>
  <si>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</si>
  <si>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</si>
  <si>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</si>
  <si>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</si>
  <si>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</si>
  <si>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</si>
  <si>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</si>
  <si>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</si>
  <si>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</si>
  <si>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</si>
  <si>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</si>
  <si>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</si>
  <si>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</si>
  <si>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</si>
  <si>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</si>
  <si>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</si>
  <si>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</si>
  <si>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</si>
  <si>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</si>
  <si>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</si>
  <si>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</si>
  <si>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</si>
  <si>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</si>
  <si>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</si>
  <si>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</si>
  <si>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</si>
  <si>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</si>
  <si>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</si>
  <si>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</si>
  <si>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</si>
  <si>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</si>
  <si>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</si>
  <si>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</si>
  <si>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</si>
  <si>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</si>
  <si>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</si>
  <si>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</si>
  <si>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</si>
  <si>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</si>
  <si>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</si>
  <si>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</si>
  <si>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</si>
  <si>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</si>
  <si>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</si>
  <si>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</si>
  <si>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</si>
  <si>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</si>
  <si>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</si>
  <si>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</si>
  <si>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</si>
  <si>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</si>
  <si>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</si>
  <si>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</si>
  <si>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</si>
  <si>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</si>
  <si>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</si>
  <si>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</si>
  <si>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</si>
  <si>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</si>
  <si>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</si>
  <si>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</si>
  <si>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</si>
  <si>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</si>
  <si>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</si>
  <si>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</si>
  <si>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</si>
  <si>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</si>
  <si>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</si>
  <si>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</si>
  <si>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</si>
  <si>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</si>
  <si>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</si>
  <si>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</si>
  <si>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</si>
  <si>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</si>
  <si>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</si>
  <si>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</si>
  <si>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</si>
  <si>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</si>
  <si>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</si>
  <si>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</si>
  <si>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</si>
  <si>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</si>
  <si>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</si>
  <si>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</si>
  <si>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</si>
  <si>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</si>
  <si>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</si>
  <si>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</si>
  <si>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</si>
  <si>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</si>
  <si>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</si>
  <si>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</si>
  <si>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</si>
  <si>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</si>
  <si>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</si>
  <si>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</si>
  <si>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</si>
  <si>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</si>
  <si>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</si>
  <si>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</si>
  <si>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</si>
  <si>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</si>
  <si>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</si>
  <si>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</si>
  <si>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</si>
  <si>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</si>
  <si>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</si>
  <si>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</si>
  <si>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</si>
  <si>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</si>
  <si>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</si>
  <si>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</si>
  <si>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</si>
  <si>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</si>
  <si>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</si>
  <si>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</si>
  <si>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</si>
  <si>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</si>
  <si>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</si>
  <si>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</si>
  <si>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</si>
  <si>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</si>
  <si>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</si>
  <si>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</si>
  <si>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</si>
  <si>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</si>
  <si>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</si>
  <si>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</si>
  <si>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</si>
  <si>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</si>
  <si>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</si>
  <si>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</si>
  <si>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</si>
  <si>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</si>
  <si>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</si>
  <si>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</si>
  <si>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</si>
  <si>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</si>
  <si>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</si>
  <si>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</si>
  <si>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</si>
  <si>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</si>
  <si>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</si>
  <si>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</si>
  <si>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</si>
  <si>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</si>
  <si>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</si>
  <si>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</si>
  <si>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</si>
  <si>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</si>
  <si>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</si>
  <si>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</si>
  <si>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</si>
  <si>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</si>
  <si>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</si>
  <si>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</si>
  <si>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</si>
  <si>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</si>
  <si>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</si>
  <si>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</si>
  <si>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</si>
  <si>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</si>
  <si>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</si>
  <si>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</si>
  <si>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</si>
  <si>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</si>
  <si>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</si>
  <si>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</si>
  <si>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</si>
  <si>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</si>
  <si>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</si>
  <si>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</si>
  <si>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</si>
  <si>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</si>
  <si>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</si>
  <si>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</si>
  <si>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</si>
  <si>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</si>
  <si>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</si>
  <si>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</si>
  <si>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</si>
  <si>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</si>
  <si>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</si>
  <si>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</si>
  <si>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</si>
  <si>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</si>
  <si>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</si>
  <si>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</si>
  <si>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</si>
  <si>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</si>
  <si>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</si>
  <si>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</si>
  <si>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</si>
  <si>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</si>
  <si>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</si>
  <si>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</si>
  <si>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</si>
  <si>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</si>
  <si>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</si>
  <si>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</si>
  <si>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</si>
  <si>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</si>
  <si>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</si>
  <si>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</si>
  <si>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</si>
  <si>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</si>
  <si>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</si>
  <si>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</si>
  <si>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</si>
  <si>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</si>
  <si>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</si>
  <si>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</si>
  <si>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</si>
  <si>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</si>
  <si>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</si>
  <si>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</si>
  <si>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</si>
  <si>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</si>
  <si>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</si>
  <si>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</si>
  <si>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</si>
  <si>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</si>
  <si>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</si>
  <si>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</si>
  <si>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</si>
  <si>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</si>
  <si>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</si>
  <si>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</si>
  <si>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</si>
  <si>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</si>
  <si>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</si>
  <si>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</si>
  <si>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</si>
  <si>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</si>
  <si>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</si>
  <si>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</si>
  <si>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</si>
  <si>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</si>
  <si>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</si>
  <si>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</si>
  <si>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</si>
  <si>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</si>
  <si>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</si>
  <si>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</si>
  <si>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</si>
  <si>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</si>
  <si>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</si>
  <si>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</si>
  <si>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</si>
  <si>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</si>
  <si>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</si>
  <si>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</si>
  <si>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</si>
  <si>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</si>
  <si>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</si>
  <si>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</si>
  <si>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</si>
  <si>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</si>
  <si>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</si>
  <si>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</si>
  <si>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</si>
  <si>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</si>
  <si>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</si>
  <si>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</si>
  <si>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</si>
  <si>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</si>
  <si>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</si>
  <si>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</si>
  <si>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</si>
  <si>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</si>
  <si>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</si>
  <si>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</si>
  <si>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</si>
  <si>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</si>
  <si>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</si>
  <si>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</si>
  <si>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</si>
  <si>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</si>
  <si>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</si>
  <si>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</si>
  <si>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</si>
  <si>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</si>
  <si>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</si>
  <si>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</si>
  <si>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</si>
  <si>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</si>
  <si>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</si>
  <si>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</si>
  <si>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</si>
  <si>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</si>
  <si>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</si>
  <si>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</si>
  <si>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</si>
  <si>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</si>
  <si>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</si>
  <si>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</si>
  <si>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</si>
  <si>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</si>
  <si>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</si>
  <si>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</si>
  <si>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</si>
  <si>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</si>
  <si>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</si>
  <si>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</si>
  <si>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</si>
  <si>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</si>
  <si>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</si>
  <si>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</si>
  <si>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</si>
  <si>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</si>
  <si>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</si>
  <si>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</si>
  <si>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</si>
  <si>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</si>
  <si>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</si>
  <si>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</si>
  <si>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</si>
  <si>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</si>
  <si>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</si>
  <si>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</si>
  <si>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</si>
  <si>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</si>
  <si>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</si>
  <si>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</si>
  <si>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</si>
  <si>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</si>
  <si>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</si>
  <si>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</si>
  <si>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</si>
  <si>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</si>
  <si>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</si>
  <si>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</si>
  <si>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</si>
  <si>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</si>
  <si>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</si>
  <si>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</si>
  <si>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</si>
  <si>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</si>
  <si>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</si>
  <si>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</si>
  <si>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</si>
  <si>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</si>
  <si>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</si>
  <si>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</si>
  <si>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</si>
  <si>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</si>
  <si>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</si>
  <si>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</si>
  <si>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</si>
  <si>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</si>
  <si>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</si>
  <si>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</si>
  <si>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</si>
  <si>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</si>
  <si>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</si>
  <si>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</si>
  <si>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</si>
  <si>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</si>
  <si>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</si>
  <si>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</si>
  <si>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</si>
  <si>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</si>
  <si>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</si>
  <si>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</si>
  <si>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</si>
  <si>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</si>
  <si>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</si>
  <si>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</si>
  <si>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</si>
  <si>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</si>
  <si>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</si>
  <si>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</si>
  <si>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</si>
  <si>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</si>
  <si>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</si>
  <si>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</si>
  <si>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</si>
  <si>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</si>
  <si>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</si>
  <si>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</si>
  <si>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</si>
  <si>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</si>
  <si>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</si>
  <si>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</si>
  <si>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</si>
  <si>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</si>
  <si>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</si>
  <si>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</si>
  <si>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</si>
  <si>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</si>
  <si>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</si>
  <si>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</si>
  <si>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</si>
  <si>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</si>
  <si>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</si>
  <si>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</si>
  <si>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</si>
  <si>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</si>
  <si>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</si>
  <si>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</si>
  <si>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</si>
  <si>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</si>
  <si>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</si>
  <si>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</si>
  <si>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</si>
  <si>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</si>
  <si>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</si>
  <si>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</si>
  <si>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</si>
  <si>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</si>
  <si>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</si>
  <si>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</si>
  <si>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</si>
  <si>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</si>
  <si>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</si>
  <si>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</si>
  <si>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</si>
  <si>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</si>
  <si>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</si>
  <si>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</si>
  <si>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</si>
  <si>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</si>
  <si>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</si>
  <si>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</si>
  <si>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</si>
  <si>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</si>
  <si>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</si>
  <si>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</si>
  <si>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</si>
  <si>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</si>
  <si>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</si>
  <si>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</si>
  <si>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</si>
  <si>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</si>
  <si>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</si>
  <si>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</si>
  <si>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</si>
  <si>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</si>
  <si>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</si>
  <si>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</si>
  <si>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</si>
  <si>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</si>
  <si>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</si>
  <si>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</si>
  <si>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</si>
  <si>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</si>
  <si>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</si>
  <si>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</si>
  <si>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</si>
  <si>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</si>
  <si>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</si>
  <si>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</si>
  <si>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</si>
  <si>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</si>
  <si>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</si>
  <si>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</si>
  <si>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</si>
  <si>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</si>
  <si>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</si>
  <si>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</si>
  <si>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</si>
  <si>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</si>
  <si>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</si>
  <si>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</si>
  <si>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</si>
  <si>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</si>
  <si>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</si>
  <si>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</si>
  <si>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</si>
  <si>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</si>
  <si>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</si>
  <si>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</si>
  <si>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</si>
  <si>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</si>
  <si>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</si>
  <si>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</si>
  <si>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</si>
  <si>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</si>
  <si>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</si>
  <si>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</si>
  <si>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</si>
  <si>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</si>
  <si>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</si>
  <si>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</si>
  <si>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</si>
  <si>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</si>
  <si>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</si>
  <si>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</si>
  <si>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</si>
  <si>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</si>
  <si>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</si>
  <si>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</si>
  <si>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</si>
  <si>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</si>
  <si>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</si>
  <si>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</si>
  <si>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</si>
  <si>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</si>
  <si>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</si>
  <si>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</si>
  <si>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</si>
  <si>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</si>
  <si>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</si>
  <si>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</si>
  <si>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</si>
  <si>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</si>
  <si>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</si>
  <si>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</si>
  <si>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</si>
  <si>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</si>
  <si>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</si>
  <si>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</si>
  <si>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</si>
  <si>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</si>
  <si>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</si>
  <si>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</si>
  <si>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</si>
  <si>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</si>
  <si>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</si>
  <si>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</si>
  <si>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</si>
  <si>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</si>
  <si>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</si>
  <si>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</si>
  <si>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</si>
  <si>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</si>
  <si>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</si>
  <si>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</si>
  <si>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</si>
  <si>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</si>
  <si>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</si>
  <si>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</si>
  <si>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</si>
  <si>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</si>
  <si>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</si>
  <si>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</si>
  <si>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</si>
  <si>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</si>
  <si>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</si>
  <si>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</si>
  <si>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</si>
  <si>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</si>
  <si>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</si>
  <si>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</si>
  <si>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</si>
  <si>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</si>
  <si>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</si>
  <si>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</si>
  <si>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</si>
  <si>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</si>
  <si>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</si>
  <si>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</si>
  <si>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</si>
  <si>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</si>
  <si>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</si>
  <si>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</si>
  <si>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</si>
  <si>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</si>
  <si>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</si>
  <si>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</si>
  <si>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</si>
  <si>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</si>
  <si>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</si>
  <si>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</si>
  <si>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</si>
  <si>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</si>
  <si>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</si>
  <si>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</si>
  <si>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</si>
  <si>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</si>
  <si>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</si>
  <si>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</si>
  <si>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</si>
  <si>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</si>
  <si>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</si>
  <si>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</si>
  <si>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</si>
  <si>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</si>
  <si>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</si>
  <si>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</si>
  <si>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</si>
  <si>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</si>
  <si>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</si>
  <si>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</si>
  <si>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</si>
  <si>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</si>
  <si>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</si>
  <si>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</si>
  <si>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</si>
  <si>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</si>
  <si>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</si>
  <si>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</si>
  <si>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</si>
  <si>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</si>
  <si>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</si>
  <si>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</si>
  <si>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</si>
  <si>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</si>
  <si>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</si>
  <si>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</si>
  <si>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</si>
  <si>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</si>
  <si>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</si>
  <si>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</si>
  <si>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</si>
  <si>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</si>
  <si>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</si>
  <si>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</si>
  <si>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</si>
  <si>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</si>
  <si>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</si>
  <si>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</si>
  <si>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</si>
  <si>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</si>
  <si>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</si>
  <si>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</si>
  <si>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</si>
  <si>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</si>
  <si>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</si>
  <si>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</si>
  <si>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</si>
  <si>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</si>
  <si>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</si>
  <si>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</si>
  <si>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</si>
  <si>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</si>
  <si>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</si>
  <si>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</si>
  <si>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</si>
  <si>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</si>
  <si>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</si>
  <si>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</si>
  <si>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</si>
  <si>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</si>
  <si>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</si>
  <si>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</si>
  <si>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</si>
  <si>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</si>
  <si>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</si>
  <si>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</si>
  <si>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</si>
  <si>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</si>
  <si>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</si>
  <si>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</si>
  <si>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</si>
  <si>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</si>
  <si>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</si>
  <si>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</si>
  <si>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</si>
  <si>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</si>
  <si>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</si>
  <si>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</si>
  <si>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</si>
  <si>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</si>
  <si>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</si>
  <si>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</si>
  <si>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</si>
  <si>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</si>
  <si>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</si>
  <si>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</si>
  <si>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</si>
  <si>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</si>
  <si>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</si>
  <si>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</si>
  <si>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</si>
  <si>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</si>
  <si>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</si>
  <si>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</si>
  <si>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</si>
  <si>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</si>
  <si>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</si>
  <si>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</si>
  <si>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</si>
  <si>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</si>
  <si>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</si>
  <si>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</si>
  <si>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</si>
  <si>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</si>
  <si>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</si>
  <si>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</si>
  <si>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</si>
  <si>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</si>
  <si>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</si>
  <si>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</si>
  <si>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</si>
  <si>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</si>
  <si>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</si>
  <si>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</si>
  <si>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</si>
  <si>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</si>
  <si>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</si>
  <si>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</si>
  <si>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</si>
  <si>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</si>
  <si>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</si>
  <si>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</si>
  <si>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</si>
  <si>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</si>
  <si>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</si>
  <si>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</si>
  <si>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</si>
  <si>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</si>
  <si>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</si>
  <si>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</si>
  <si>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</si>
  <si>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</si>
  <si>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</si>
  <si>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</si>
  <si>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</si>
  <si>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</si>
  <si>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</si>
  <si>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</si>
  <si>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</si>
  <si>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</si>
  <si>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</si>
  <si>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</si>
  <si>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</si>
  <si>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</si>
  <si>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</si>
  <si>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</si>
  <si>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</si>
  <si>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</si>
  <si>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</si>
  <si>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</si>
  <si>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</si>
  <si>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</si>
  <si>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</si>
  <si>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</si>
  <si>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</si>
  <si>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</si>
  <si>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</si>
  <si>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</si>
  <si>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</si>
  <si>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</si>
  <si>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</si>
  <si>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</si>
  <si>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</si>
  <si>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</si>
  <si>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</si>
  <si>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</si>
  <si>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</si>
  <si>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</si>
  <si>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</si>
  <si>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</si>
  <si>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</si>
  <si>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</si>
  <si>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</si>
  <si>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</si>
  <si>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</si>
  <si>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</si>
  <si>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</si>
  <si>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</si>
  <si>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</si>
  <si>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</si>
  <si>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</si>
  <si>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</si>
  <si>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</si>
  <si>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</si>
  <si>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</si>
  <si>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</si>
  <si>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</si>
  <si>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</si>
  <si>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</si>
  <si>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</si>
  <si>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</si>
  <si>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</si>
  <si>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</si>
  <si>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</si>
  <si>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</si>
  <si>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</si>
  <si>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</si>
  <si>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</si>
  <si>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</si>
  <si>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</si>
  <si>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</si>
  <si>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</si>
  <si>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</si>
  <si>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</si>
  <si>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</si>
  <si>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</si>
  <si>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</si>
  <si>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</si>
  <si>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</si>
  <si>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</si>
  <si>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</si>
  <si>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</si>
  <si>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</si>
  <si>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</si>
  <si>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</si>
  <si>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</si>
  <si>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</si>
  <si>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</si>
  <si>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</si>
  <si>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</si>
  <si>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</si>
  <si>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</si>
  <si>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</si>
  <si>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</si>
  <si>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</si>
  <si>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</si>
  <si>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</si>
  <si>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</si>
  <si>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</si>
  <si>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</si>
  <si>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</si>
  <si>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</si>
  <si>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</si>
  <si>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</si>
  <si>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</si>
  <si>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</si>
  <si>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</si>
  <si>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</si>
  <si>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</si>
  <si>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</si>
  <si>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</si>
  <si>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</si>
  <si>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</si>
  <si>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</si>
  <si>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</si>
  <si>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</si>
  <si>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</si>
  <si>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</si>
  <si>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</si>
  <si>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</si>
  <si>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</si>
  <si>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</si>
  <si>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</si>
  <si>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</si>
  <si>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</si>
  <si>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</si>
  <si>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</si>
  <si>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</si>
  <si>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</si>
  <si>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</si>
  <si>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</si>
  <si>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</si>
  <si>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</si>
  <si>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</si>
  <si>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</si>
  <si>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</si>
  <si>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</si>
  <si>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</si>
  <si>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</si>
  <si>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</si>
  <si>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</si>
  <si>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</si>
  <si>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</si>
  <si>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</si>
  <si>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</si>
  <si>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</si>
  <si>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</si>
  <si>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</si>
  <si>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</si>
  <si>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</si>
  <si>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</si>
  <si>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</si>
  <si>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</si>
  <si>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</si>
  <si>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</si>
  <si>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</si>
  <si>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</si>
  <si>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</si>
  <si>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</si>
  <si>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</si>
  <si>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</si>
  <si>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</si>
  <si>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</si>
  <si>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</si>
  <si>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</si>
  <si>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</si>
  <si>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</si>
  <si>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</si>
  <si>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</si>
  <si>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</si>
  <si>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</si>
  <si>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</si>
  <si>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</si>
  <si>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</si>
  <si>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</si>
  <si>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</si>
  <si>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</si>
  <si>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</si>
  <si>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</si>
  <si>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</si>
  <si>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</si>
  <si>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</si>
  <si>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</si>
  <si>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</si>
  <si>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</si>
  <si>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</si>
  <si>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</si>
  <si>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</si>
  <si>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</si>
  <si>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</si>
  <si>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</si>
  <si>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</si>
  <si>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</si>
  <si>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</si>
  <si>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</si>
  <si>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</si>
  <si>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</si>
  <si>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</si>
  <si>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</si>
  <si>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</si>
  <si>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</si>
  <si>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</si>
  <si>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</si>
  <si>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</si>
  <si>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</si>
  <si>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</si>
  <si>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</si>
  <si>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</si>
  <si>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</si>
  <si>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</si>
  <si>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</si>
  <si>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</si>
  <si>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</si>
  <si>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</si>
  <si>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</si>
  <si>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</si>
  <si>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</si>
  <si>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</si>
  <si>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</si>
  <si>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</si>
  <si>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</si>
  <si>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</si>
  <si>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</si>
  <si>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</si>
  <si>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</si>
  <si>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</si>
  <si>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</si>
  <si>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</si>
  <si>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</si>
  <si>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</si>
  <si>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</si>
  <si>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</si>
  <si>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</si>
  <si>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</si>
  <si>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</si>
  <si>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</si>
  <si>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</si>
  <si>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</si>
  <si>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</si>
  <si>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</si>
  <si>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</si>
  <si>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</si>
  <si>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</si>
  <si>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</si>
  <si>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</si>
  <si>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</si>
  <si>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</si>
  <si>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</si>
  <si>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</si>
  <si>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</si>
  <si>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</si>
  <si>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</si>
  <si>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</si>
  <si>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</si>
  <si>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</si>
  <si>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</si>
  <si>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</si>
  <si>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</si>
  <si>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</si>
  <si>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</si>
  <si>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</si>
  <si>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</si>
  <si>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</si>
  <si>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</si>
  <si>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</si>
  <si>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</si>
  <si>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</si>
  <si>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</si>
  <si>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</si>
  <si>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</si>
  <si>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</si>
  <si>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</si>
  <si>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</si>
  <si>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</si>
  <si>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</si>
  <si>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</si>
  <si>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</si>
  <si>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</si>
  <si>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</si>
  <si>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</si>
  <si>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</si>
  <si>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</si>
  <si>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</si>
  <si>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</si>
  <si>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</si>
  <si>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</si>
  <si>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</si>
  <si>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</si>
  <si>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</si>
  <si>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</si>
  <si>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</si>
  <si>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</si>
  <si>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</si>
  <si>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</si>
  <si>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</si>
  <si>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</si>
  <si>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</si>
  <si>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</si>
  <si>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</si>
  <si>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</si>
  <si>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</si>
  <si>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</si>
  <si>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</si>
  <si>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</si>
  <si>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</si>
  <si>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</si>
  <si>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</si>
  <si>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</si>
  <si>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</si>
  <si>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</si>
  <si>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</si>
  <si>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</si>
  <si>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</si>
  <si>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</si>
  <si>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</si>
  <si>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</si>
  <si>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</si>
  <si>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</si>
  <si>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</si>
  <si>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</si>
  <si>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</si>
  <si>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</si>
  <si>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</si>
  <si>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</si>
  <si>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</si>
  <si>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</si>
  <si>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</si>
  <si>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</si>
  <si>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</si>
  <si>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</si>
  <si>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</si>
  <si>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</si>
  <si>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</si>
  <si>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</si>
  <si>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</si>
  <si>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</si>
  <si>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</si>
  <si>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</si>
  <si>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</si>
  <si>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</si>
  <si>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</si>
  <si>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</si>
  <si>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</si>
  <si>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</si>
  <si>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</si>
  <si>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</si>
  <si>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</si>
  <si>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</si>
  <si>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</si>
  <si>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</si>
  <si>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</si>
  <si>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</si>
  <si>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</si>
  <si>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</si>
  <si>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</si>
  <si>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</si>
  <si>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</si>
  <si>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</si>
  <si>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</si>
  <si>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</si>
  <si>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</si>
  <si>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</si>
  <si>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</si>
  <si>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</si>
  <si>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</si>
  <si>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</si>
  <si>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</si>
  <si>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</si>
  <si>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</si>
  <si>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</si>
  <si>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</si>
  <si>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</si>
  <si>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</si>
  <si>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</si>
  <si>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</si>
  <si>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</si>
  <si>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</si>
  <si>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</si>
  <si>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</si>
  <si>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</si>
  <si>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</si>
  <si>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</si>
  <si>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</si>
  <si>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</si>
  <si>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</si>
  <si>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</si>
  <si>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</si>
  <si>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</si>
  <si>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</si>
  <si>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</si>
  <si>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</si>
  <si>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</si>
  <si>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</si>
  <si>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</si>
  <si>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</si>
  <si>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</si>
  <si>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</si>
  <si>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</si>
  <si>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</si>
  <si>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</si>
  <si>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</si>
  <si>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</si>
  <si>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</si>
  <si>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</si>
  <si>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</si>
  <si>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</si>
  <si>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</si>
  <si>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</si>
  <si>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</si>
  <si>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</si>
  <si>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</si>
  <si>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</si>
  <si>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</si>
  <si>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</si>
  <si>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</si>
  <si>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</si>
  <si>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</si>
  <si>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</si>
  <si>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</si>
  <si>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</si>
  <si>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</si>
  <si>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</si>
  <si>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</si>
  <si>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</si>
  <si>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</si>
  <si>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</si>
  <si>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</si>
  <si>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</si>
  <si>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</si>
  <si>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</si>
  <si>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</si>
  <si>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</si>
  <si>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</si>
  <si>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</si>
  <si>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</si>
  <si>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</si>
  <si>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</si>
  <si>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</si>
  <si>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</si>
  <si>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</si>
  <si>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</si>
  <si>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</si>
  <si>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</si>
  <si>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</si>
  <si>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</si>
  <si>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</si>
  <si>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</si>
  <si>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</si>
  <si>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</si>
  <si>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</si>
  <si>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</si>
  <si>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</si>
  <si>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</si>
  <si>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</si>
  <si>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</si>
  <si>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</si>
  <si>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</si>
  <si>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</si>
  <si>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</si>
  <si>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</si>
  <si>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</si>
  <si>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</si>
  <si>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</si>
  <si>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</si>
  <si>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</si>
  <si>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</si>
  <si>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</si>
  <si>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</si>
  <si>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</si>
  <si>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</si>
  <si>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</si>
  <si>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</si>
  <si>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</si>
  <si>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</si>
  <si>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</si>
  <si>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</si>
  <si>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</si>
  <si>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</si>
  <si>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</si>
  <si>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</si>
  <si>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</si>
  <si>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</si>
  <si>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</si>
  <si>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</si>
  <si>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</si>
  <si>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</si>
  <si>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</si>
  <si>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</si>
  <si>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</si>
  <si>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</si>
  <si>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</si>
  <si>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</si>
  <si>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</si>
  <si>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</si>
  <si>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</si>
  <si>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</si>
  <si>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</si>
  <si>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</si>
  <si>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</si>
  <si>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</si>
  <si>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</si>
  <si>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</si>
  <si>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</si>
  <si>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</si>
  <si>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</si>
  <si>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</si>
  <si>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</si>
  <si>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</si>
  <si>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</si>
  <si>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</si>
  <si>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</si>
  <si>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</si>
  <si>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</si>
  <si>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</si>
  <si>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</si>
  <si>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</si>
  <si>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</si>
  <si>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</si>
  <si>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</si>
  <si>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</si>
  <si>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</si>
  <si>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</si>
  <si>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</si>
  <si>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</si>
  <si>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</si>
  <si>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</si>
  <si>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</si>
  <si>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</si>
  <si>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</si>
  <si>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</si>
  <si>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</si>
  <si>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</si>
  <si>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</si>
  <si>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</si>
  <si>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</si>
  <si>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</si>
  <si>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</si>
  <si>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</si>
  <si>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</si>
  <si>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</si>
  <si>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</si>
  <si>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</si>
  <si>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</si>
  <si>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</si>
  <si>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</si>
  <si>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</si>
  <si>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</si>
  <si>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</si>
  <si>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</si>
  <si>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</si>
  <si>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</si>
  <si>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</si>
  <si>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</si>
  <si>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</si>
  <si>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</si>
  <si>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</si>
  <si>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</si>
  <si>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</si>
  <si>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</si>
  <si>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</si>
  <si>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</si>
  <si>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</si>
  <si>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</si>
  <si>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</si>
  <si>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</si>
  <si>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</si>
  <si>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</si>
  <si>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</si>
  <si>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</si>
  <si>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</si>
  <si>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</si>
  <si>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</si>
  <si>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</si>
  <si>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</si>
  <si>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</si>
  <si>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</si>
  <si>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</si>
  <si>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</si>
  <si>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</si>
  <si>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</si>
  <si>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</si>
  <si>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</si>
  <si>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</si>
  <si>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</si>
  <si>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</si>
  <si>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</si>
  <si>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</si>
  <si>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</si>
  <si>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</si>
  <si>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</si>
  <si>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</si>
  <si>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</si>
  <si>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</si>
  <si>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</si>
  <si>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</si>
  <si>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</si>
  <si>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</si>
  <si>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</si>
  <si>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</si>
  <si>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</si>
  <si>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</si>
  <si>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</si>
  <si>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</si>
  <si>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</si>
  <si>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</si>
  <si>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</si>
  <si>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</si>
  <si>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</si>
  <si>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</si>
  <si>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</si>
  <si>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</si>
  <si>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</si>
  <si>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</si>
  <si>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</si>
  <si>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</si>
  <si>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</si>
  <si>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</si>
  <si>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</si>
  <si>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</si>
  <si>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</si>
  <si>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</si>
  <si>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</si>
  <si>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</si>
  <si>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</si>
  <si>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</si>
  <si>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</si>
  <si>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</si>
  <si>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</si>
  <si>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</si>
  <si>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</si>
  <si>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</si>
  <si>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</si>
  <si>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</si>
  <si>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</si>
  <si>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</si>
  <si>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</si>
  <si>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</si>
  <si>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</si>
  <si>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</si>
  <si>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</si>
  <si>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</si>
  <si>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</si>
  <si>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</si>
  <si>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</si>
  <si>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</si>
  <si>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</si>
  <si>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</si>
  <si>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</si>
  <si>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</si>
  <si>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</si>
  <si>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</si>
  <si>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</si>
  <si>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</si>
  <si>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</si>
  <si>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</si>
  <si>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</si>
  <si>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</si>
  <si>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</si>
  <si>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</si>
  <si>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</si>
  <si>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</si>
  <si>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</si>
  <si>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</si>
  <si>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</si>
  <si>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</si>
  <si>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</si>
  <si>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</si>
  <si>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</si>
  <si>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</si>
  <si>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</si>
  <si>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</si>
  <si>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</si>
  <si>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</si>
  <si>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</si>
  <si>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</si>
  <si>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</si>
  <si>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</si>
  <si>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</si>
  <si>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</si>
  <si>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</si>
  <si>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</si>
  <si>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</si>
  <si>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</si>
  <si>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</si>
  <si>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</si>
  <si>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</si>
  <si>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</si>
  <si>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</si>
  <si>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</si>
  <si>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</si>
  <si>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</si>
  <si>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</si>
  <si>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</si>
  <si>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</si>
  <si>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</si>
  <si>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</si>
  <si>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</si>
  <si>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</si>
  <si>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</si>
  <si>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</si>
  <si>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</si>
  <si>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</si>
  <si>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</si>
  <si>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</si>
  <si>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</si>
  <si>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</si>
  <si>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</si>
  <si>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</si>
  <si>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</si>
  <si>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</si>
  <si>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</si>
  <si>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</si>
  <si>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</si>
  <si>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</si>
  <si>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</si>
  <si>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</si>
  <si>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</si>
  <si>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</si>
  <si>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</si>
  <si>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</si>
  <si>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</si>
  <si>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</si>
  <si>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</si>
  <si>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</si>
  <si>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</si>
  <si>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</si>
  <si>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</si>
  <si>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</si>
  <si>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</si>
  <si>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</si>
  <si>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</si>
  <si>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</si>
  <si>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</si>
  <si>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</si>
  <si>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</si>
  <si>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</si>
  <si>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</si>
  <si>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</si>
  <si>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</si>
  <si>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</si>
  <si>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</si>
  <si>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</si>
  <si>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</si>
  <si>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</si>
  <si>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</si>
  <si>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</si>
  <si>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</si>
  <si>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</si>
  <si>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</si>
  <si>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</si>
  <si>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</si>
  <si>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</si>
  <si>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</si>
  <si>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</si>
  <si>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</si>
  <si>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</si>
  <si>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</si>
  <si>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</si>
  <si>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</si>
  <si>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</si>
  <si>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</si>
  <si>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</si>
  <si>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</si>
  <si>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</si>
  <si>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</si>
  <si>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</si>
  <si>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</si>
  <si>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</si>
  <si>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</si>
  <si>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</si>
  <si>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</si>
  <si>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</si>
  <si>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</si>
  <si>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</si>
  <si>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</si>
  <si>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</si>
  <si>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</si>
  <si>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</si>
  <si>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</si>
  <si>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</si>
  <si>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</si>
  <si>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</si>
  <si>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</si>
  <si>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</si>
  <si>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</si>
  <si>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</si>
  <si>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</si>
  <si>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</si>
  <si>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</si>
  <si>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</si>
  <si>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</si>
  <si>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</si>
  <si>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</si>
  <si>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</si>
  <si>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</si>
  <si>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</si>
  <si>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</si>
  <si>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</si>
  <si>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</si>
  <si>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</si>
  <si>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</si>
  <si>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</si>
  <si>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</si>
  <si>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</si>
  <si>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</si>
  <si>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</si>
  <si>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</si>
  <si>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</si>
  <si>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</si>
  <si>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</si>
  <si>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</si>
  <si>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</si>
  <si>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</si>
  <si>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</si>
  <si>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</si>
  <si>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</si>
  <si>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</si>
  <si>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</si>
  <si>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</si>
  <si>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</si>
  <si>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</si>
  <si>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</si>
  <si>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</si>
  <si>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</si>
  <si>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</si>
  <si>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</si>
  <si>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</si>
  <si>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</si>
  <si>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</si>
  <si>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</si>
  <si>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</si>
  <si>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</si>
  <si>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</si>
  <si>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</si>
  <si>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</si>
  <si>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</si>
  <si>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</si>
  <si>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</si>
  <si>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</si>
  <si>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</si>
  <si>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</si>
  <si>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</si>
  <si>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</si>
  <si>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</si>
  <si>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</si>
  <si>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</si>
  <si>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</si>
  <si>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</si>
  <si>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</si>
  <si>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</si>
  <si>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</si>
  <si>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</si>
  <si>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</si>
  <si>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</si>
  <si>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</si>
  <si>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</si>
  <si>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</si>
  <si>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</si>
  <si>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</si>
  <si>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</si>
  <si>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</si>
  <si>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</si>
  <si>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</si>
  <si>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</si>
  <si>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</si>
  <si>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</si>
  <si>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</si>
  <si>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</si>
  <si>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</si>
  <si>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</si>
  <si>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</si>
  <si>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</si>
  <si>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</si>
  <si>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</si>
  <si>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</si>
  <si>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</si>
  <si>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</si>
  <si>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</si>
  <si>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</si>
  <si>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</si>
  <si>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</si>
  <si>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</si>
  <si>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</si>
  <si>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</si>
  <si>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</si>
  <si>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</si>
  <si>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</si>
  <si>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</si>
  <si>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</si>
  <si>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</si>
  <si>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</si>
  <si>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</si>
  <si>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</si>
  <si>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</si>
  <si>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</si>
  <si>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</si>
  <si>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</si>
  <si>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</si>
  <si>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</si>
  <si>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</si>
  <si>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</si>
  <si>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</si>
  <si>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</si>
  <si>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</si>
  <si>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</si>
  <si>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</si>
  <si>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</si>
  <si>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</si>
  <si>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</si>
  <si>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</si>
  <si>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</si>
  <si>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</si>
  <si>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</si>
  <si>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</si>
  <si>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</si>
  <si>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</si>
  <si>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</si>
  <si>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</si>
  <si>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</si>
  <si>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</si>
  <si>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</si>
  <si>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</si>
  <si>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</si>
  <si>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</si>
  <si>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</si>
  <si>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</si>
  <si>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</si>
  <si>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</si>
  <si>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</si>
  <si>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</si>
  <si>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</si>
  <si>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</si>
  <si>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</si>
  <si>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</si>
  <si>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</si>
  <si>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</si>
  <si>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</si>
  <si>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</si>
  <si>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</si>
  <si>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</si>
  <si>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</si>
  <si>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</si>
  <si>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</si>
  <si>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</si>
  <si>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</si>
  <si>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</si>
  <si>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</si>
  <si>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</si>
  <si>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</si>
  <si>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</si>
  <si>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</si>
  <si>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</si>
  <si>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</si>
  <si>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</si>
  <si>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</si>
  <si>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</si>
  <si>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</si>
  <si>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</si>
  <si>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</si>
  <si>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</si>
  <si>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</si>
  <si>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</si>
  <si>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</si>
  <si>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</si>
  <si>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</si>
  <si>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</si>
  <si>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</si>
  <si>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</si>
  <si>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</si>
  <si>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</si>
  <si>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</si>
  <si>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</si>
  <si>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</si>
  <si>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</si>
  <si>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</si>
  <si>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</si>
  <si>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</si>
  <si>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</si>
  <si>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</si>
  <si>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</si>
  <si>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</si>
  <si>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</si>
  <si>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</si>
  <si>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</si>
  <si>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</si>
  <si>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</si>
  <si>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</si>
  <si>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</si>
  <si>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</si>
  <si>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</si>
  <si>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</si>
  <si>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</si>
  <si>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</si>
  <si>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</si>
  <si>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</si>
  <si>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</si>
  <si>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</si>
  <si>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</si>
  <si>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</si>
  <si>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</si>
  <si>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</si>
  <si>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</si>
  <si>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</si>
  <si>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</si>
  <si>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</si>
  <si>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</si>
  <si>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</si>
  <si>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</si>
  <si>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</si>
  <si>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</si>
  <si>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</si>
  <si>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</si>
  <si>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</si>
  <si>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</si>
  <si>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</si>
  <si>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</si>
  <si>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</si>
  <si>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</si>
  <si>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</si>
  <si>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</si>
  <si>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</si>
  <si>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</si>
  <si>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</si>
  <si>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</si>
  <si>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</si>
  <si>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</si>
  <si>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</si>
  <si>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</si>
  <si>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</si>
  <si>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</si>
  <si>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</si>
  <si>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</si>
  <si>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</si>
  <si>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</si>
  <si>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</si>
  <si>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</si>
  <si>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</si>
  <si>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</si>
  <si>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</si>
  <si>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</si>
  <si>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</si>
  <si>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</si>
  <si>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</si>
  <si>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</si>
  <si>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</si>
  <si>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</si>
  <si>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</si>
  <si>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</si>
  <si>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</si>
  <si>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</si>
  <si>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</si>
  <si>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</si>
  <si>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</si>
  <si>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</si>
  <si>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</si>
  <si>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</si>
  <si>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</si>
  <si>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</si>
  <si>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</si>
  <si>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</si>
  <si>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</si>
  <si>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</si>
  <si>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</si>
  <si>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</si>
  <si>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</si>
  <si>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</si>
  <si>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</si>
  <si>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</si>
  <si>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</si>
  <si>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</si>
  <si>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</si>
  <si>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</si>
  <si>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</si>
  <si>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</si>
  <si>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</si>
  <si>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</si>
  <si>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</si>
  <si>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</si>
  <si>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</si>
  <si>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</si>
  <si>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</si>
  <si>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</si>
  <si>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</si>
  <si>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</si>
  <si>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</si>
  <si>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</si>
  <si>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</si>
  <si>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</si>
  <si>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</si>
  <si>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</si>
  <si>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</si>
  <si>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</si>
  <si>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</si>
  <si>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</si>
  <si>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</si>
  <si>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</si>
  <si>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</si>
  <si>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</si>
  <si>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</si>
  <si>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</si>
  <si>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</si>
  <si>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</si>
  <si>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</si>
  <si>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</si>
  <si>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</si>
  <si>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</si>
  <si>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</si>
  <si>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</si>
  <si>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</si>
  <si>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</si>
  <si>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</si>
  <si>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</si>
  <si>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</si>
  <si>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</si>
  <si>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</si>
  <si>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</si>
  <si>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</si>
  <si>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</si>
  <si>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</si>
  <si>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</si>
  <si>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</si>
  <si>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</si>
  <si>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</si>
  <si>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</si>
  <si>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</si>
  <si>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</si>
  <si>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</si>
  <si>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</si>
  <si>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</si>
  <si>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</si>
  <si>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</si>
  <si>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</si>
  <si>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</si>
  <si>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</si>
  <si>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</si>
  <si>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</si>
  <si>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</si>
  <si>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</si>
  <si>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</si>
  <si>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</si>
  <si>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</si>
  <si>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</si>
  <si>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</si>
  <si>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</si>
  <si>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</si>
  <si>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</si>
  <si>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</si>
  <si>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</si>
  <si>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</si>
  <si>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</si>
  <si>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</si>
  <si>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</si>
  <si>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</si>
  <si>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</si>
  <si>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</si>
  <si>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</si>
  <si>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</si>
  <si>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</si>
  <si>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</si>
  <si>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</si>
  <si>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</si>
  <si>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</si>
  <si>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</si>
  <si>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</si>
  <si>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</si>
  <si>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</si>
  <si>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</si>
  <si>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</si>
  <si>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</si>
  <si>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</si>
  <si>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</si>
  <si>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</si>
  <si>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</si>
  <si>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</si>
  <si>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</si>
  <si>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</si>
  <si>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</si>
  <si>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</si>
  <si>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</si>
  <si>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</si>
  <si>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</si>
  <si>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</si>
  <si>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</si>
  <si>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</si>
  <si>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</si>
  <si>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</si>
  <si>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</si>
  <si>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</si>
  <si>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</si>
  <si>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</si>
  <si>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</si>
  <si>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</si>
  <si>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</si>
  <si>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</si>
  <si>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</si>
  <si>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</si>
  <si>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</si>
  <si>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</si>
  <si>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</si>
  <si>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</si>
  <si>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</si>
  <si>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</si>
  <si>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</si>
  <si>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</si>
  <si>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</si>
  <si>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</si>
  <si>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</si>
  <si>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</si>
  <si>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</si>
  <si>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</si>
  <si>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</si>
  <si>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</si>
  <si>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</si>
  <si>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</si>
  <si>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</si>
  <si>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</si>
  <si>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</si>
  <si>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</si>
  <si>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</si>
  <si>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</si>
  <si>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</si>
  <si>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</si>
  <si>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</si>
  <si>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</si>
  <si>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</si>
  <si>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</si>
  <si>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</si>
  <si>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</si>
  <si>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</si>
  <si>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</si>
  <si>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</si>
  <si>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</si>
  <si>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</si>
  <si>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</si>
  <si>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</si>
  <si>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</si>
  <si>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</si>
  <si>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</si>
  <si>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</si>
  <si>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</si>
  <si>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</si>
  <si>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</si>
  <si>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</si>
  <si>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</si>
  <si>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</si>
  <si>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</si>
  <si>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</si>
  <si>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</si>
  <si>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</si>
  <si>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</si>
  <si>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</si>
  <si>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</si>
  <si>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</si>
  <si>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</si>
  <si>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</si>
  <si>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</si>
  <si>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</si>
  <si>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</si>
  <si>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</si>
  <si>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</si>
  <si>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</si>
  <si>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</si>
  <si>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</si>
  <si>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</si>
  <si>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</si>
  <si>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</si>
  <si>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</si>
  <si>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</si>
  <si>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</si>
  <si>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</si>
  <si>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</si>
  <si>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</si>
  <si>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</si>
  <si>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</si>
  <si>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</si>
  <si>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</si>
  <si>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</si>
  <si>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</si>
  <si>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</si>
  <si>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</si>
  <si>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</si>
  <si>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</si>
  <si>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</si>
  <si>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</si>
  <si>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</si>
  <si>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</si>
  <si>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</si>
  <si>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</si>
  <si>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</si>
  <si>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</si>
  <si>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</si>
  <si>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</si>
  <si>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</si>
  <si>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</si>
  <si>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</si>
  <si>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</si>
  <si>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</si>
  <si>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</si>
  <si>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</si>
  <si>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</si>
  <si>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</si>
  <si>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</si>
  <si>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</si>
  <si>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</si>
  <si>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</si>
  <si>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</si>
  <si>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</si>
  <si>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</si>
  <si>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</si>
  <si>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</si>
  <si>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</si>
  <si>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</si>
  <si>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</si>
  <si>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</si>
  <si>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</si>
  <si>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</si>
  <si>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</si>
  <si>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</si>
  <si>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</si>
  <si>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</si>
  <si>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</si>
  <si>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</si>
  <si>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</si>
  <si>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</si>
  <si>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</si>
  <si>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</si>
  <si>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</si>
  <si>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</si>
  <si>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</si>
  <si>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</si>
  <si>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</si>
  <si>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</si>
  <si>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</si>
  <si>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</si>
  <si>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</si>
  <si>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</si>
  <si>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</si>
  <si>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</si>
  <si>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</si>
  <si>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</si>
  <si>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</si>
  <si>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</si>
  <si>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</si>
  <si>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</si>
  <si>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</si>
  <si>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</si>
  <si>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</si>
  <si>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</si>
  <si>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</si>
  <si>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</si>
  <si>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</si>
  <si>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</si>
  <si>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</si>
  <si>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</si>
  <si>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</si>
  <si>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</si>
  <si>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</si>
  <si>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</si>
  <si>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</si>
  <si>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</si>
  <si>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</si>
  <si>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</si>
  <si>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</si>
  <si>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</si>
  <si>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</si>
  <si>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</si>
  <si>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</si>
  <si>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</si>
  <si>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</si>
  <si>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</si>
  <si>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</si>
  <si>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</si>
  <si>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</si>
  <si>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</si>
  <si>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</si>
  <si>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</si>
  <si>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</si>
  <si>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</si>
  <si>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</si>
  <si>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</si>
  <si>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</si>
  <si>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</si>
  <si>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</si>
  <si>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</si>
  <si>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</si>
  <si>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</si>
  <si>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</si>
  <si>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</si>
  <si>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</si>
  <si>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</si>
  <si>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</si>
  <si>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</si>
  <si>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</si>
  <si>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</si>
  <si>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</si>
  <si>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</si>
  <si>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</si>
  <si>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</si>
  <si>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</si>
  <si>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</si>
  <si>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</si>
  <si>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</si>
  <si>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</si>
  <si>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</si>
  <si>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</si>
  <si>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</si>
  <si>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</si>
  <si>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</si>
  <si>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</si>
  <si>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</si>
  <si>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</si>
  <si>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</si>
  <si>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</si>
  <si>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</si>
  <si>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</si>
  <si>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</si>
  <si>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</si>
  <si>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</si>
  <si>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</si>
  <si>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</si>
  <si>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</si>
  <si>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</si>
  <si>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</si>
  <si>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</si>
  <si>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</si>
  <si>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</si>
  <si>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</si>
  <si>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</si>
  <si>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</si>
  <si>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</si>
  <si>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</si>
  <si>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</si>
  <si>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</si>
  <si>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</si>
  <si>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</si>
  <si>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</si>
  <si>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</si>
  <si>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</si>
  <si>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</si>
  <si>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</si>
  <si>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</si>
  <si>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</si>
  <si>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</si>
  <si>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</si>
  <si>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</si>
  <si>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</si>
  <si>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</si>
  <si>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</si>
  <si>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</si>
  <si>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</si>
  <si>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</si>
  <si>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</si>
  <si>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</si>
  <si>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</si>
  <si>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</si>
  <si>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</si>
  <si>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</si>
  <si>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</si>
  <si>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</si>
  <si>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</si>
  <si>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</si>
  <si>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</si>
  <si>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</si>
  <si>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</si>
  <si>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</si>
  <si>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</si>
  <si>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</si>
  <si>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</si>
  <si>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</si>
  <si>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</si>
  <si>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</si>
  <si>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</si>
  <si>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</si>
  <si>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</si>
  <si>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</si>
  <si>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</si>
  <si>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</si>
  <si>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</si>
  <si>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</si>
  <si>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</si>
  <si>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</si>
  <si>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</si>
  <si>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</si>
  <si>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</si>
  <si>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</si>
  <si>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</si>
  <si>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</si>
  <si>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</si>
  <si>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</si>
  <si>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</si>
  <si>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</si>
  <si>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</si>
  <si>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</si>
  <si>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</si>
  <si>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</si>
  <si>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</si>
  <si>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</si>
  <si>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</si>
  <si>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</si>
  <si>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</si>
  <si>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</si>
  <si>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</si>
  <si>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</si>
  <si>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</si>
  <si>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</si>
  <si>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</si>
  <si>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</si>
  <si>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</si>
  <si>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</si>
  <si>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</si>
  <si>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</si>
  <si>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</si>
  <si>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</si>
  <si>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</si>
  <si>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</si>
  <si>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</si>
  <si>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</si>
  <si>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</si>
  <si>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</si>
  <si>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</si>
  <si>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</si>
  <si>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</si>
  <si>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</si>
  <si>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</si>
  <si>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</si>
  <si>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</si>
  <si>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</si>
  <si>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</si>
  <si>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</si>
  <si>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</si>
  <si>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</si>
  <si>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</si>
  <si>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</si>
  <si>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</si>
  <si>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</si>
  <si>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</si>
  <si>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</si>
  <si>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</si>
  <si>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</si>
  <si>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</si>
  <si>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</si>
  <si>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</si>
  <si>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</si>
  <si>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</si>
  <si>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</si>
  <si>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</si>
  <si>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</si>
  <si>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</si>
  <si>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</si>
  <si>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</si>
  <si>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</si>
  <si>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</si>
  <si>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</si>
  <si>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</si>
  <si>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</si>
  <si>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</si>
  <si>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</si>
  <si>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</si>
  <si>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</si>
  <si>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</si>
  <si>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</si>
  <si>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</si>
  <si>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</si>
  <si>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</si>
  <si>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</si>
  <si>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</si>
  <si>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</si>
  <si>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</si>
  <si>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</si>
  <si>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</si>
  <si>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</si>
  <si>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</si>
  <si>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</si>
  <si>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</si>
  <si>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</si>
  <si>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</si>
  <si>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</si>
  <si>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</si>
  <si>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</si>
  <si>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</si>
  <si>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</si>
  <si>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</si>
  <si>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</si>
  <si>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</si>
  <si>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</si>
  <si>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</si>
  <si>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</si>
  <si>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</si>
  <si>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</si>
  <si>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</si>
  <si>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</si>
  <si>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</si>
  <si>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</si>
  <si>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</si>
  <si>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</si>
  <si>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</si>
  <si>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</si>
  <si>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</si>
  <si>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</si>
  <si>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</si>
  <si>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</si>
  <si>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</si>
  <si>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</si>
  <si>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</si>
  <si>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</si>
  <si>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</si>
  <si>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</si>
  <si>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</si>
  <si>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</si>
  <si>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</si>
  <si>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</si>
  <si>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</si>
  <si>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</si>
  <si>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</si>
  <si>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</si>
  <si>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</si>
  <si>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</si>
  <si>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</si>
  <si>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</si>
  <si>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</si>
  <si>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</si>
  <si>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</si>
  <si>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</si>
  <si>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</si>
  <si>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</si>
  <si>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</si>
  <si>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</si>
  <si>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</si>
  <si>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</si>
  <si>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</si>
  <si>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</si>
  <si>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</si>
  <si>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</si>
  <si>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</si>
  <si>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</si>
  <si>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</si>
  <si>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</si>
  <si>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</si>
  <si>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</si>
  <si>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</si>
  <si>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</si>
  <si>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</si>
  <si>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</si>
  <si>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</si>
  <si>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</si>
  <si>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</si>
  <si>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</si>
  <si>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</si>
  <si>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</si>
  <si>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</si>
  <si>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</si>
  <si>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</si>
  <si>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</si>
  <si>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</si>
  <si>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</si>
  <si>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</si>
  <si>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</si>
  <si>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</si>
  <si>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</si>
  <si>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</si>
  <si>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</si>
  <si>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</si>
  <si>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</si>
  <si>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</si>
  <si>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</si>
  <si>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</si>
  <si>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</si>
  <si>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</si>
  <si>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</si>
  <si>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</si>
  <si>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</si>
  <si>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</si>
  <si>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</si>
  <si>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</si>
  <si>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</si>
  <si>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</si>
  <si>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</si>
  <si>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</si>
  <si>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</si>
  <si>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</si>
  <si>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</si>
  <si>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</si>
  <si>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</si>
  <si>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</si>
  <si>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</si>
  <si>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</si>
  <si>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</si>
  <si>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</si>
  <si>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</si>
  <si>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</si>
  <si>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</si>
  <si>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</si>
  <si>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</si>
  <si>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</si>
  <si>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</si>
  <si>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</si>
  <si>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</si>
  <si>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</si>
  <si>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</si>
  <si>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</si>
  <si>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</si>
  <si>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</si>
  <si>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</si>
  <si>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</si>
  <si>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</si>
  <si>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</si>
  <si>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</si>
  <si>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</si>
  <si>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</si>
  <si>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</si>
  <si>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</si>
  <si>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</si>
  <si>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</si>
  <si>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</si>
  <si>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</si>
  <si>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</si>
  <si>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</si>
  <si>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</si>
  <si>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</si>
  <si>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</si>
  <si>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</si>
  <si>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</si>
  <si>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</si>
  <si>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</si>
  <si>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</si>
  <si>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</si>
  <si>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</si>
  <si>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</si>
  <si>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</si>
  <si>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</si>
  <si>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</si>
  <si>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</si>
  <si>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</si>
  <si>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</si>
  <si>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</si>
  <si>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</si>
  <si>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</si>
  <si>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</si>
  <si>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</si>
  <si>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</si>
  <si>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</si>
  <si>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</si>
  <si>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</si>
  <si>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</si>
  <si>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</si>
  <si>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</si>
  <si>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</si>
  <si>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</si>
  <si>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</si>
  <si>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</si>
  <si>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</si>
  <si>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</si>
  <si>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</si>
  <si>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</si>
  <si>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</si>
  <si>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</si>
  <si>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</si>
  <si>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</si>
  <si>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</si>
  <si>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</si>
  <si>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</si>
  <si>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</si>
  <si>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</si>
  <si>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</si>
  <si>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</si>
  <si>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</si>
  <si>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</si>
  <si>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</si>
  <si>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</si>
  <si>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</si>
  <si>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</si>
  <si>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</si>
  <si>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</si>
  <si>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</si>
  <si>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</si>
  <si>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</si>
  <si>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</si>
  <si>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</si>
  <si>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</si>
  <si>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</si>
  <si>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</si>
  <si>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</si>
  <si>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</si>
  <si>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</si>
  <si>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</si>
  <si>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</si>
  <si>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</si>
  <si>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</si>
  <si>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</si>
  <si>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</si>
  <si>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</si>
  <si>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</si>
  <si>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</si>
  <si>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</si>
  <si>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</si>
  <si>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</si>
  <si>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</si>
  <si>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</si>
  <si>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</si>
  <si>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</si>
  <si>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</si>
  <si>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</si>
  <si>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</si>
  <si>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</si>
  <si>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</si>
  <si>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</si>
  <si>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</si>
  <si>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</si>
  <si>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</si>
  <si>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</si>
  <si>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</si>
  <si>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</si>
  <si>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</si>
  <si>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</si>
  <si>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</si>
  <si>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</si>
  <si>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</si>
  <si>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</si>
  <si>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</si>
  <si>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</si>
  <si>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</si>
  <si>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</si>
  <si>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</si>
  <si>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</si>
  <si>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</si>
  <si>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</si>
  <si>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</si>
  <si>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</si>
  <si>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</si>
  <si>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</si>
  <si>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</si>
  <si>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</si>
  <si>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</si>
  <si>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</si>
  <si>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</si>
  <si>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</si>
  <si>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</si>
  <si>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</si>
  <si>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</si>
  <si>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</si>
  <si>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</si>
  <si>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</si>
  <si>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</si>
  <si>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</si>
  <si>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</si>
  <si>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</si>
  <si>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</si>
  <si>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</si>
  <si>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</si>
  <si>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</si>
  <si>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</si>
  <si>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</si>
  <si>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</si>
  <si>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</si>
  <si>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</si>
  <si>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</si>
  <si>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</si>
  <si>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</si>
  <si>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</si>
  <si>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</si>
  <si>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</si>
  <si>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</si>
  <si>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</si>
  <si>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</si>
  <si>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</si>
  <si>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</si>
  <si>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</si>
  <si>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</si>
  <si>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</si>
  <si>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</si>
  <si>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</si>
  <si>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</si>
  <si>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</si>
  <si>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</si>
  <si>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</si>
  <si>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</si>
  <si>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</si>
  <si>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</si>
  <si>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</si>
  <si>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</si>
  <si>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</si>
  <si>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</si>
  <si>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</si>
  <si>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</si>
  <si>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</si>
  <si>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</si>
  <si>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</si>
  <si>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</si>
  <si>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</si>
  <si>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</si>
  <si>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</si>
  <si>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</si>
  <si>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</si>
  <si>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</si>
  <si>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</si>
  <si>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</si>
  <si>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</si>
  <si>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</si>
  <si>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</si>
  <si>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</si>
  <si>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</si>
  <si>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</si>
  <si>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</si>
  <si>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</si>
  <si>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</si>
  <si>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</si>
  <si>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</si>
  <si>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</si>
  <si>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</si>
  <si>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</si>
  <si>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</si>
  <si>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</si>
  <si>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</si>
  <si>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</si>
  <si>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</si>
  <si>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</si>
  <si>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</si>
  <si>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</si>
  <si>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</si>
  <si>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</si>
  <si>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</si>
  <si>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</si>
  <si>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</si>
  <si>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</si>
  <si>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</si>
  <si>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</si>
  <si>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</si>
  <si>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</si>
  <si>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</si>
  <si>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</si>
  <si>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</si>
  <si>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</si>
  <si>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</si>
  <si>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</si>
  <si>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</si>
  <si>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</si>
  <si>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</si>
  <si>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</si>
  <si>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</si>
  <si>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</si>
  <si>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</si>
  <si>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</si>
  <si>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</si>
  <si>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</si>
  <si>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</si>
  <si>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</si>
  <si>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</si>
  <si>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</si>
  <si>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</si>
  <si>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</si>
  <si>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</si>
  <si>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</si>
  <si>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</si>
  <si>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</si>
  <si>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</si>
  <si>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</si>
  <si>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</si>
  <si>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</si>
  <si>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</si>
  <si>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</si>
  <si>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</si>
  <si>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</si>
  <si>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</si>
  <si>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</si>
  <si>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</si>
  <si>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</si>
  <si>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</si>
  <si>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</si>
  <si>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</si>
  <si>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</si>
  <si>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</si>
  <si>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</si>
  <si>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</si>
  <si>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</si>
  <si>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</si>
  <si>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</si>
  <si>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</si>
  <si>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</si>
  <si>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</si>
  <si>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</si>
  <si>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</si>
  <si>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</si>
  <si>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</si>
  <si>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</si>
  <si>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</si>
  <si>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</si>
  <si>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</si>
  <si>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</si>
  <si>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</si>
  <si>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</si>
  <si>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</si>
  <si>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</si>
  <si>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</si>
  <si>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</si>
  <si>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</si>
  <si>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</si>
  <si>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</si>
  <si>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</si>
  <si>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</si>
  <si>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</si>
  <si>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</si>
  <si>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</si>
  <si>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</si>
  <si>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</si>
  <si>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</si>
  <si>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</si>
  <si>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</si>
  <si>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</si>
  <si>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</si>
  <si>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</si>
  <si>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</si>
  <si>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</si>
  <si>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</si>
  <si>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</si>
  <si>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</si>
  <si>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</si>
  <si>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</si>
  <si>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</si>
  <si>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</si>
  <si>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</si>
  <si>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</si>
  <si>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</si>
  <si>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</si>
  <si>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</si>
  <si>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</si>
  <si>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</si>
  <si>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</si>
  <si>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</si>
  <si>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</si>
  <si>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</si>
  <si>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</si>
  <si>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</si>
  <si>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</si>
  <si>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</si>
  <si>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</si>
  <si>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</si>
  <si>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</si>
  <si>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</si>
  <si>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</si>
  <si>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</si>
  <si>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</si>
  <si>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</si>
  <si>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</si>
  <si>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</si>
  <si>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</si>
  <si>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</si>
  <si>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</si>
  <si>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</si>
  <si>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</si>
  <si>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</si>
  <si>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</si>
  <si>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</si>
  <si>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</si>
  <si>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</si>
  <si>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</si>
  <si>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</si>
  <si>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</si>
  <si>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</si>
  <si>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</si>
  <si>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</si>
  <si>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</si>
  <si>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</si>
  <si>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</si>
  <si>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</si>
  <si>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</si>
  <si>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</si>
  <si>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</si>
  <si>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</si>
  <si>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</si>
  <si>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</si>
  <si>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</si>
  <si>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</si>
  <si>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</si>
  <si>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</si>
  <si>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</si>
  <si>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</si>
  <si>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</si>
  <si>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</si>
  <si>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</si>
  <si>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</si>
  <si>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</si>
  <si>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</si>
  <si>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</si>
  <si>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</si>
  <si>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</si>
  <si>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</si>
  <si>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</si>
  <si>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</si>
  <si>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</si>
  <si>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</si>
  <si>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</si>
  <si>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</si>
  <si>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</si>
  <si>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</si>
  <si>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</si>
  <si>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</si>
  <si>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</si>
  <si>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</si>
  <si>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</si>
  <si>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</si>
  <si>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</si>
  <si>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</si>
  <si>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</si>
  <si>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</si>
  <si>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</si>
  <si>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</si>
  <si>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</si>
  <si>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</si>
  <si>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</si>
  <si>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</si>
  <si>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</si>
  <si>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</si>
  <si>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</si>
  <si>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</si>
  <si>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</si>
  <si>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</si>
  <si>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</si>
  <si>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</si>
  <si>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</si>
  <si>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</si>
  <si>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</si>
  <si>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</si>
  <si>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</si>
  <si>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</si>
  <si>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</si>
  <si>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</si>
  <si>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</si>
  <si>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</si>
  <si>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</si>
  <si>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</si>
  <si>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</si>
  <si>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</si>
  <si>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</si>
  <si>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</si>
  <si>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</si>
  <si>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</si>
  <si>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</si>
  <si>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</si>
  <si>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</si>
  <si>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</si>
  <si>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</si>
  <si>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</si>
  <si>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</si>
  <si>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</si>
  <si>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</si>
  <si>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</si>
  <si>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</si>
  <si>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</si>
  <si>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</si>
  <si>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</si>
  <si>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</si>
  <si>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</si>
  <si>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</si>
  <si>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</si>
  <si>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</si>
  <si>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</si>
  <si>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</si>
  <si>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</si>
  <si>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</si>
  <si>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</si>
  <si>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</si>
  <si>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</si>
  <si>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</si>
  <si>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</si>
  <si>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</si>
  <si>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</si>
  <si>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</si>
  <si>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</si>
  <si>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</si>
  <si>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</si>
  <si>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</si>
  <si>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</si>
  <si>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</si>
  <si>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</si>
  <si>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</si>
  <si>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</si>
  <si>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</si>
  <si>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</si>
  <si>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</si>
  <si>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</si>
  <si>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</si>
  <si>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</si>
  <si>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</si>
  <si>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</si>
  <si>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</si>
  <si>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</si>
  <si>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</si>
  <si>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</si>
  <si>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</si>
  <si>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</si>
  <si>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</si>
  <si>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</si>
  <si>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</si>
  <si>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</si>
  <si>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</si>
  <si>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</si>
  <si>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</si>
  <si>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</si>
  <si>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</si>
  <si>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</si>
  <si>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</si>
  <si>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</si>
  <si>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</si>
  <si>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</si>
  <si>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</si>
  <si>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</si>
  <si>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</si>
  <si>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</si>
  <si>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</si>
  <si>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</si>
  <si>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</si>
  <si>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</si>
  <si>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</si>
  <si>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</si>
  <si>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</si>
  <si>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</si>
  <si>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</si>
  <si>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</si>
  <si>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</si>
  <si>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</si>
  <si>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</si>
  <si>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</si>
  <si>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</si>
  <si>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</si>
  <si>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</si>
  <si>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</si>
  <si>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</si>
  <si>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</si>
  <si>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</si>
  <si>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</si>
  <si>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</si>
  <si>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</si>
  <si>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</si>
  <si>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</si>
  <si>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</si>
  <si>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</si>
  <si>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</si>
  <si>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</si>
  <si>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</si>
  <si>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</si>
  <si>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</si>
  <si>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</si>
  <si>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</si>
  <si>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</si>
  <si>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</si>
  <si>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</si>
  <si>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</si>
  <si>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</si>
  <si>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</si>
  <si>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</si>
  <si>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</si>
  <si>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</si>
  <si>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</si>
  <si>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</si>
  <si>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</si>
  <si>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</si>
  <si>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</si>
  <si>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</si>
  <si>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</si>
  <si>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</si>
  <si>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</si>
  <si>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</si>
  <si>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</si>
  <si>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</si>
  <si>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</si>
  <si>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</si>
  <si>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</si>
  <si>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</si>
  <si>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</si>
  <si>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</si>
  <si>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</si>
  <si>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</si>
  <si>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</si>
  <si>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</si>
  <si>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</si>
  <si>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</si>
  <si>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</si>
  <si>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</si>
  <si>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</si>
  <si>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</si>
  <si>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</si>
  <si>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</si>
  <si>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</si>
  <si>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</si>
  <si>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</si>
  <si>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</si>
  <si>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</si>
  <si>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</si>
  <si>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</si>
  <si>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</si>
  <si>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</si>
  <si>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</si>
  <si>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</si>
  <si>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</si>
  <si>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</si>
  <si>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</si>
  <si>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</si>
  <si>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</si>
  <si>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</si>
  <si>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</si>
  <si>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</si>
  <si>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</si>
  <si>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</si>
  <si>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</si>
  <si>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</si>
  <si>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</si>
  <si>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</si>
  <si>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</si>
  <si>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</si>
  <si>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</si>
  <si>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</si>
  <si>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</si>
  <si>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</si>
  <si>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</si>
  <si>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</si>
  <si>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</si>
  <si>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</si>
  <si>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</si>
  <si>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</si>
  <si>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</si>
  <si>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</si>
  <si>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</si>
  <si>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</si>
  <si>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</si>
  <si>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</si>
  <si>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</si>
  <si>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</si>
  <si>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</si>
  <si>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</si>
  <si>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</si>
  <si>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</si>
  <si>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</si>
  <si>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</si>
  <si>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</si>
  <si>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</si>
  <si>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</si>
  <si>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</si>
  <si>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</si>
  <si>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</si>
  <si>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</si>
  <si>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</si>
  <si>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</si>
  <si>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</si>
  <si>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</si>
  <si>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</si>
  <si>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</si>
  <si>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</si>
  <si>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</si>
  <si>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</si>
  <si>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</si>
  <si>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</si>
  <si>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</si>
  <si>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</si>
  <si>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</si>
  <si>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</si>
  <si>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</si>
  <si>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</si>
  <si>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</si>
  <si>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</si>
  <si>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</si>
  <si>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</si>
  <si>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</si>
  <si>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</si>
  <si>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</si>
  <si>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</si>
  <si>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</si>
  <si>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</si>
  <si>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</si>
  <si>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</si>
  <si>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</si>
  <si>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</si>
  <si>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</si>
  <si>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</si>
  <si>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</si>
  <si>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</si>
  <si>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</si>
  <si>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</si>
  <si>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</si>
  <si>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</si>
  <si>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</si>
  <si>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</si>
  <si>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</si>
  <si>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</si>
  <si>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</si>
  <si>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</si>
  <si>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</si>
  <si>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</si>
  <si>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</si>
  <si>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</si>
  <si>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</si>
  <si>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</si>
  <si>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</si>
  <si>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</si>
  <si>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</si>
  <si>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</si>
  <si>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</si>
  <si>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</si>
  <si>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</si>
  <si>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</si>
  <si>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</si>
  <si>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</si>
  <si>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</si>
  <si>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</si>
  <si>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</si>
  <si>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</si>
  <si>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</si>
  <si>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</si>
  <si>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</si>
  <si>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</si>
  <si>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</si>
  <si>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</si>
  <si>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</si>
  <si>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</si>
  <si>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</si>
  <si>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</si>
  <si>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</si>
  <si>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</si>
  <si>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</si>
  <si>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</si>
  <si>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</si>
  <si>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</si>
  <si>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</si>
  <si>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</si>
  <si>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</si>
  <si>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</si>
  <si>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</si>
  <si>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</si>
  <si>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</si>
  <si>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</si>
  <si>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</si>
  <si>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</si>
  <si>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</si>
  <si>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</si>
  <si>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</si>
  <si>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</si>
  <si>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</si>
  <si>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</si>
  <si>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</si>
  <si>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</si>
  <si>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</si>
  <si>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</si>
  <si>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</si>
  <si>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</si>
  <si>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</si>
  <si>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</si>
  <si>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</si>
  <si>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</si>
  <si>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</si>
  <si>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</si>
  <si>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</si>
  <si>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</si>
  <si>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</si>
  <si>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</si>
  <si>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</si>
  <si>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</si>
  <si>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</si>
  <si>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</si>
  <si>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</si>
  <si>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</si>
  <si>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</si>
  <si>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</si>
  <si>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</si>
  <si>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</si>
  <si>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</si>
  <si>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</si>
  <si>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</si>
  <si>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</si>
  <si>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</si>
  <si>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</si>
  <si>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</si>
  <si>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</si>
  <si>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</si>
  <si>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</si>
  <si>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</si>
  <si>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</si>
  <si>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</si>
  <si>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</si>
  <si>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</si>
  <si>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</si>
  <si>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</si>
  <si>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</si>
  <si>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</si>
  <si>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</si>
  <si>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</si>
  <si>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</si>
  <si>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</si>
  <si>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</si>
  <si>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</si>
  <si>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</si>
  <si>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</si>
  <si>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</si>
  <si>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</si>
  <si>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</si>
  <si>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</si>
  <si>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</si>
  <si>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</si>
  <si>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</si>
  <si>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</si>
  <si>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</si>
  <si>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</si>
  <si>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</si>
  <si>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</si>
  <si>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</si>
  <si>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</si>
  <si>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</si>
  <si>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</si>
  <si>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</si>
  <si>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</si>
  <si>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</si>
  <si>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</si>
  <si>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</si>
  <si>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</si>
  <si>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</si>
  <si>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</si>
  <si>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</si>
  <si>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</si>
  <si>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</si>
  <si>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</si>
  <si>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</si>
  <si>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</si>
  <si>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</si>
  <si>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</si>
  <si>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</si>
  <si>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</si>
  <si>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</si>
  <si>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</si>
  <si>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</si>
  <si>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</si>
  <si>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</si>
  <si>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</si>
  <si>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</si>
  <si>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</si>
  <si>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</si>
  <si>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</si>
  <si>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</si>
  <si>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</si>
  <si>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</si>
  <si>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</si>
  <si>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</si>
  <si>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</si>
  <si>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</si>
  <si>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</si>
  <si>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</si>
  <si>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</si>
  <si>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</si>
  <si>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</si>
  <si>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</si>
  <si>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</si>
  <si>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</si>
  <si>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</si>
  <si>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</si>
  <si>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</si>
  <si>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</si>
  <si>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</si>
  <si>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</si>
  <si>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</si>
  <si>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</si>
  <si>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</si>
  <si>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</si>
  <si>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</si>
  <si>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</si>
  <si>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</si>
  <si>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</si>
  <si>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</si>
  <si>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</si>
  <si>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</si>
  <si>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</si>
  <si>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</si>
  <si>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</si>
  <si>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</si>
  <si>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</si>
  <si>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</si>
  <si>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</si>
  <si>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</si>
  <si>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</si>
  <si>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</si>
  <si>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</si>
  <si>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</si>
  <si>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</si>
  <si>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</si>
  <si>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</si>
  <si>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</si>
  <si>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</si>
  <si>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</si>
  <si>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</si>
  <si>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</si>
  <si>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</si>
  <si>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</si>
  <si>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</si>
  <si>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</si>
  <si>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</si>
  <si>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</si>
  <si>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</si>
  <si>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</si>
  <si>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</si>
  <si>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</si>
  <si>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</si>
  <si>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</si>
  <si>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</si>
  <si>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</si>
  <si>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</si>
  <si>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</si>
  <si>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</si>
  <si>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</si>
  <si>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</si>
  <si>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</si>
  <si>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</si>
  <si>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</si>
  <si>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</si>
  <si>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</si>
  <si>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</si>
  <si>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</si>
  <si>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</si>
  <si>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</si>
  <si>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</si>
  <si>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</si>
  <si>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</si>
  <si>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</si>
  <si>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</si>
  <si>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</si>
  <si>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</si>
  <si>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</si>
  <si>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</si>
  <si>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</si>
  <si>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</si>
  <si>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</si>
  <si>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</si>
  <si>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</si>
  <si>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</si>
  <si>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</si>
  <si>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</si>
  <si>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</si>
  <si>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</si>
  <si>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</si>
  <si>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</si>
  <si>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</si>
  <si>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</si>
  <si>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</si>
  <si>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</si>
  <si>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</si>
  <si>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</si>
  <si>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</si>
  <si>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</si>
  <si>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</si>
  <si>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</si>
  <si>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</si>
  <si>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</si>
  <si>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</si>
  <si>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</si>
  <si>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</si>
  <si>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</si>
  <si>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</si>
  <si>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</si>
  <si>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</si>
  <si>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</si>
  <si>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</si>
  <si>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</si>
  <si>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</si>
  <si>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</si>
  <si>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</si>
  <si>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</si>
  <si>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</si>
  <si>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</si>
  <si>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</si>
  <si>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</si>
  <si>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</si>
  <si>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</si>
  <si>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</si>
  <si>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</si>
  <si>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</si>
  <si>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</si>
  <si>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</si>
  <si>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</si>
  <si>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</si>
  <si>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</si>
  <si>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</si>
  <si>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</si>
  <si>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</si>
  <si>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</si>
  <si>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</si>
  <si>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</si>
  <si>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</si>
  <si>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</si>
  <si>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</si>
  <si>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</si>
  <si>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</si>
  <si>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</si>
  <si>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</si>
  <si>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</si>
  <si>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</si>
  <si>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</si>
  <si>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</si>
  <si>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</si>
  <si>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</si>
  <si>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</si>
  <si>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</si>
  <si>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</si>
  <si>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</si>
  <si>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</si>
  <si>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</si>
  <si>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</si>
  <si>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</si>
  <si>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</si>
  <si>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</si>
  <si>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</si>
  <si>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</si>
  <si>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</si>
  <si>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</si>
  <si>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</si>
  <si>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</si>
  <si>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</si>
  <si>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</si>
  <si>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</si>
  <si>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</si>
  <si>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</si>
  <si>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</si>
  <si>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</si>
  <si>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</si>
  <si>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</si>
  <si>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</si>
  <si>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</si>
  <si>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</si>
  <si>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</si>
  <si>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</si>
  <si>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</si>
  <si>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</si>
  <si>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</si>
  <si>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</si>
  <si>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</si>
  <si>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</si>
  <si>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</si>
  <si>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</si>
  <si>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</si>
  <si>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</si>
  <si>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</si>
  <si>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</si>
  <si>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</si>
  <si>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</si>
  <si>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</si>
  <si>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</si>
  <si>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</si>
  <si>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</si>
  <si>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</si>
  <si>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</si>
  <si>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</si>
  <si>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</si>
  <si>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</si>
  <si>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</si>
  <si>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</si>
  <si>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</si>
  <si>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</si>
  <si>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</si>
  <si>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</si>
  <si>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</si>
  <si>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</si>
  <si>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</si>
  <si>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</si>
  <si>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</si>
  <si>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</si>
  <si>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</si>
  <si>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</si>
  <si>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</si>
  <si>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</si>
  <si>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</si>
  <si>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</si>
  <si>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</si>
  <si>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</si>
  <si>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</si>
  <si>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</si>
  <si>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</si>
  <si>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</si>
  <si>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</si>
  <si>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</si>
  <si>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</si>
  <si>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</si>
  <si>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</si>
  <si>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</si>
  <si>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</si>
  <si>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</si>
  <si>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</si>
  <si>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</si>
  <si>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</si>
  <si>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</si>
  <si>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</si>
  <si>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</si>
  <si>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</si>
  <si>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</si>
  <si>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</si>
  <si>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</si>
  <si>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</si>
  <si>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</si>
  <si>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</si>
  <si>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</si>
  <si>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</si>
  <si>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</si>
  <si>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</si>
  <si>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</si>
  <si>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</si>
  <si>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</si>
  <si>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</si>
  <si>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</si>
  <si>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</si>
  <si>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</si>
  <si>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</si>
  <si>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</si>
  <si>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</si>
  <si>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</si>
  <si>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</si>
  <si>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</si>
  <si>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</si>
  <si>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</si>
  <si>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</si>
  <si>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</si>
  <si>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</si>
  <si>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</si>
  <si>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</si>
  <si>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</si>
  <si>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</si>
  <si>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</si>
  <si>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</si>
  <si>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</si>
  <si>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</si>
  <si>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</si>
  <si>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</si>
  <si>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</si>
  <si>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</si>
  <si>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</si>
  <si>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</si>
  <si>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</si>
  <si>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</si>
  <si>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</si>
  <si>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</si>
  <si>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</si>
  <si>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</si>
  <si>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</si>
  <si>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</si>
  <si>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</si>
  <si>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</si>
  <si>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</si>
  <si>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</si>
  <si>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</si>
  <si>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</si>
  <si>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</si>
  <si>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</si>
  <si>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</si>
  <si>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</si>
  <si>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</si>
  <si>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</si>
  <si>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</si>
  <si>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</si>
  <si>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</si>
  <si>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</si>
  <si>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</si>
  <si>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</si>
  <si>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</si>
  <si>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</si>
  <si>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</si>
  <si>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</si>
  <si>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</si>
  <si>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</si>
  <si>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</si>
  <si>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</si>
  <si>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</si>
  <si>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</si>
  <si>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</si>
  <si>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</si>
  <si>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</si>
  <si>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</si>
  <si>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</si>
  <si>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</si>
  <si>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</si>
  <si>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</si>
  <si>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</si>
  <si>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</si>
  <si>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</si>
  <si>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</si>
  <si>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</si>
  <si>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</si>
  <si>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</si>
  <si>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</si>
  <si>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</si>
  <si>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</si>
  <si>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</si>
  <si>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</si>
  <si>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</si>
  <si>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</si>
  <si>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</si>
  <si>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</si>
  <si>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</si>
  <si>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</si>
  <si>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</si>
  <si>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</si>
  <si>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</si>
  <si>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</si>
  <si>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</si>
  <si>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</si>
  <si>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</si>
  <si>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</si>
  <si>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</si>
  <si>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</si>
  <si>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</si>
  <si>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</si>
  <si>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</si>
  <si>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</si>
  <si>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</si>
  <si>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</si>
  <si>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</si>
  <si>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</si>
  <si>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</si>
  <si>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</si>
  <si>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</si>
  <si>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</si>
  <si>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</si>
  <si>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</si>
  <si>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</si>
  <si>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</si>
  <si>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</si>
  <si>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</si>
  <si>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</si>
  <si>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</si>
  <si>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</si>
  <si>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</si>
  <si>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</si>
  <si>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</si>
  <si>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</si>
  <si>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</si>
  <si>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</si>
  <si>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</si>
  <si>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</si>
  <si>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</si>
  <si>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</si>
  <si>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</si>
  <si>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</si>
  <si>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</si>
  <si>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</si>
  <si>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</si>
  <si>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</si>
  <si>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</si>
  <si>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</si>
  <si>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</si>
  <si>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</si>
  <si>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</si>
  <si>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</si>
  <si>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</si>
  <si>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</si>
  <si>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</si>
  <si>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</si>
  <si>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</si>
  <si>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</si>
  <si>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</si>
  <si>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</si>
  <si>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</si>
  <si>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</si>
  <si>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</si>
  <si>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</si>
  <si>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</si>
  <si>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</si>
  <si>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</si>
  <si>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</si>
  <si>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</si>
  <si>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</si>
  <si>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</si>
  <si>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</si>
  <si>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</si>
  <si>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</si>
  <si>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</si>
  <si>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</si>
  <si>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</si>
  <si>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</si>
  <si>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</si>
  <si>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</si>
  <si>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</si>
  <si>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</si>
  <si>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</si>
  <si>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</si>
  <si>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</si>
  <si>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</si>
  <si>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</si>
  <si>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</si>
  <si>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</si>
  <si>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</si>
  <si>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</si>
  <si>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</si>
  <si>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</si>
  <si>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</si>
  <si>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</si>
  <si>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</si>
  <si>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</si>
  <si>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</si>
  <si>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</si>
  <si>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</si>
  <si>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</si>
  <si>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</si>
  <si>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</si>
  <si>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</si>
  <si>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</si>
  <si>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</si>
  <si>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</si>
  <si>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</si>
  <si>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</si>
  <si>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</si>
  <si>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</si>
  <si>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</si>
  <si>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</si>
  <si>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</si>
  <si>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</si>
  <si>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</si>
  <si>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</si>
  <si>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</si>
  <si>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</si>
  <si>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</si>
  <si>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</si>
  <si>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</si>
  <si>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</si>
  <si>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</si>
  <si>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</si>
  <si>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</si>
  <si>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</si>
  <si>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</si>
  <si>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</si>
  <si>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</si>
  <si>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</si>
  <si>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</si>
  <si>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</si>
  <si>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</si>
  <si>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</si>
  <si>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</si>
  <si>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</si>
  <si>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</si>
  <si>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</si>
  <si>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</si>
  <si>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</si>
  <si>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</si>
  <si>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</si>
  <si>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</si>
  <si>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</si>
  <si>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</si>
  <si>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</si>
  <si>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</si>
  <si>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</si>
  <si>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</si>
  <si>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</si>
  <si>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</si>
  <si>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</si>
  <si>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</si>
  <si>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</si>
  <si>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</si>
  <si>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</si>
  <si>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</si>
  <si>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</si>
  <si>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</si>
  <si>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</si>
  <si>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</si>
  <si>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</si>
  <si>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</si>
  <si>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</si>
  <si>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</si>
  <si>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</si>
  <si>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</si>
  <si>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</si>
  <si>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</si>
  <si>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</si>
  <si>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</si>
  <si>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</si>
  <si>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</si>
  <si>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</si>
  <si>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</si>
  <si>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</si>
  <si>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</si>
  <si>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</si>
  <si>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</si>
  <si>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</si>
  <si>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</si>
  <si>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</si>
  <si>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</si>
  <si>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</si>
  <si>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</si>
  <si>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</si>
  <si>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</si>
  <si>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</si>
  <si>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</si>
  <si>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</si>
  <si>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</si>
  <si>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</si>
  <si>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</si>
  <si>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</si>
  <si>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</si>
  <si>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</si>
  <si>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</si>
  <si>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</si>
  <si>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</si>
  <si>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</si>
  <si>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</si>
  <si>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</si>
  <si>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</si>
  <si>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</si>
  <si>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</si>
  <si>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</si>
  <si>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</si>
  <si>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</si>
  <si>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</si>
  <si>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</si>
  <si>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</si>
  <si>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</si>
  <si>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</si>
  <si>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</si>
  <si>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</si>
  <si>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</si>
  <si>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</si>
  <si>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</si>
  <si>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</si>
  <si>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</si>
  <si>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</si>
  <si>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</si>
  <si>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</si>
  <si>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</si>
  <si>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</si>
  <si>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</si>
  <si>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</si>
  <si>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</si>
  <si>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</si>
  <si>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</si>
  <si>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</si>
  <si>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</si>
  <si>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</si>
  <si>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</si>
  <si>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</si>
  <si>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</si>
  <si>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</si>
  <si>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</si>
  <si>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</si>
  <si>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</si>
  <si>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</si>
  <si>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</si>
  <si>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</si>
  <si>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</si>
  <si>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</si>
  <si>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</si>
  <si>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</si>
  <si>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</si>
  <si>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</si>
  <si>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</si>
  <si>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</si>
  <si>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</si>
  <si>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</si>
  <si>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</si>
  <si>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</si>
  <si>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</si>
  <si>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</si>
  <si>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</si>
  <si>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</si>
  <si>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</si>
  <si>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</si>
  <si>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</si>
  <si>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</si>
  <si>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</si>
  <si>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</si>
  <si>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</si>
  <si>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</si>
  <si>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</si>
  <si>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</si>
  <si>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</si>
  <si>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</si>
  <si>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</si>
  <si>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</si>
  <si>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</si>
  <si>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</si>
  <si>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</si>
  <si>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</si>
  <si>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</si>
  <si>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</si>
  <si>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</si>
  <si>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</si>
  <si>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</si>
  <si>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</si>
  <si>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</si>
  <si>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</si>
  <si>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</si>
  <si>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</si>
  <si>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</si>
  <si>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</si>
  <si>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</si>
  <si>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</si>
  <si>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</si>
  <si>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</si>
  <si>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</si>
  <si>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</si>
  <si>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</si>
  <si>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</si>
  <si>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</si>
  <si>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</si>
  <si>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</si>
  <si>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</si>
  <si>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</si>
  <si>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</si>
  <si>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</si>
  <si>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</si>
  <si>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</si>
  <si>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</si>
  <si>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</si>
  <si>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</si>
  <si>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</si>
  <si>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</si>
  <si>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</si>
  <si>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</si>
  <si>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</si>
  <si>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</si>
  <si>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</si>
  <si>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</si>
  <si>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</si>
  <si>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</si>
  <si>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</si>
  <si>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</si>
  <si>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</si>
  <si>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</si>
  <si>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</si>
  <si>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</si>
  <si>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</si>
  <si>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</si>
  <si>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</si>
  <si>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</si>
  <si>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</si>
  <si>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</si>
  <si>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</si>
  <si>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</si>
  <si>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</si>
  <si>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</si>
  <si>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</si>
  <si>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</si>
  <si>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</si>
  <si>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</si>
  <si>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</si>
  <si>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</si>
  <si>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</si>
  <si>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</si>
  <si>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</si>
  <si>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</si>
  <si>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</si>
  <si>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</si>
  <si>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</si>
  <si>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</si>
  <si>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</si>
  <si>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</si>
  <si>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</si>
  <si>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</si>
  <si>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</si>
  <si>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</si>
  <si>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</si>
  <si>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</si>
  <si>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</si>
  <si>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</si>
  <si>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</si>
  <si>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</si>
  <si>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</si>
  <si>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</si>
  <si>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</si>
  <si>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</si>
  <si>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</si>
  <si>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</si>
  <si>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</si>
  <si>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</si>
  <si>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</si>
  <si>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</si>
  <si>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</si>
  <si>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</si>
  <si>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</si>
  <si>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</si>
  <si>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</si>
  <si>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</si>
  <si>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</si>
  <si>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</si>
  <si>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</si>
  <si>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</si>
  <si>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</si>
  <si>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</si>
  <si>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</si>
  <si>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</si>
  <si>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</si>
  <si>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</si>
  <si>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</si>
  <si>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</si>
  <si>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</si>
  <si>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</si>
  <si>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</si>
  <si>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</si>
  <si>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</si>
  <si>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</si>
  <si>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</si>
  <si>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</si>
  <si>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</si>
  <si>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</si>
  <si>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</si>
  <si>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</si>
  <si>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</si>
  <si>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</si>
  <si>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</si>
  <si>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</si>
  <si>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</si>
  <si>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</si>
  <si>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</si>
  <si>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</si>
  <si>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</si>
  <si>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</si>
  <si>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</si>
  <si>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</si>
  <si>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</si>
  <si>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</si>
  <si>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</si>
  <si>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</si>
  <si>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</si>
  <si>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</si>
  <si>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</si>
  <si>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</si>
  <si>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</si>
  <si>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</si>
  <si>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</si>
  <si>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</si>
  <si>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</si>
  <si>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</si>
  <si>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</si>
  <si>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</si>
  <si>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</si>
  <si>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</si>
  <si>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</si>
  <si>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</si>
  <si>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</si>
  <si>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</si>
  <si>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</si>
  <si>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</si>
  <si>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</si>
  <si>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</si>
  <si>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</si>
  <si>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</si>
  <si>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</si>
  <si>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</si>
  <si>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</si>
  <si>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</si>
  <si>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</si>
  <si>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</si>
  <si>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</si>
  <si>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</si>
  <si>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</si>
  <si>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</si>
  <si>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</si>
  <si>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</si>
  <si>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</si>
  <si>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</si>
  <si>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</si>
  <si>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</si>
  <si>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</si>
  <si>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</si>
  <si>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</si>
  <si>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</si>
  <si>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</si>
  <si>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</si>
  <si>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</si>
  <si>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</si>
  <si>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</si>
  <si>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</si>
  <si>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</si>
  <si>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</si>
  <si>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</si>
  <si>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</si>
  <si>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</si>
  <si>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</si>
  <si>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</si>
  <si>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</si>
  <si>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</si>
  <si>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</si>
  <si>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</si>
  <si>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</si>
  <si>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</si>
  <si>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</si>
  <si>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</si>
  <si>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</si>
  <si>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</si>
  <si>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</si>
  <si>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</si>
  <si>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</si>
  <si>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</si>
  <si>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</si>
  <si>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</si>
  <si>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</si>
  <si>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</si>
  <si>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</si>
  <si>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</si>
  <si>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</si>
  <si>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</si>
  <si>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</si>
  <si>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</si>
  <si>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</si>
  <si>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</si>
  <si>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</si>
  <si>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</si>
  <si>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</si>
  <si>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</si>
  <si>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</si>
  <si>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</si>
  <si>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</si>
  <si>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</si>
  <si>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</si>
  <si>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</si>
  <si>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</si>
  <si>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</si>
  <si>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</si>
  <si>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</si>
  <si>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</si>
  <si>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</si>
  <si>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</si>
  <si>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</si>
  <si>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</si>
  <si>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</si>
  <si>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</si>
  <si>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</si>
  <si>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</si>
  <si>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</si>
  <si>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</si>
  <si>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</si>
  <si>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</si>
  <si>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</si>
  <si>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</si>
  <si>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</si>
  <si>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</si>
  <si>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</si>
  <si>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</si>
  <si>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</si>
  <si>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</si>
  <si>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</si>
  <si>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</si>
  <si>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</si>
  <si>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</si>
  <si>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</si>
  <si>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</si>
  <si>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</si>
  <si>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</si>
  <si>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</si>
  <si>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</si>
  <si>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</si>
  <si>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</si>
  <si>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</si>
  <si>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</si>
  <si>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</si>
  <si>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</si>
  <si>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</si>
  <si>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</si>
  <si>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</si>
  <si>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</si>
  <si>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</si>
  <si>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</si>
  <si>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</si>
  <si>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</si>
  <si>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</si>
  <si>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</si>
  <si>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</si>
  <si>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</si>
  <si>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</si>
  <si>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</si>
  <si>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</si>
  <si>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</si>
  <si>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</si>
  <si>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</si>
  <si>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</si>
  <si>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</si>
  <si>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</si>
  <si>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</si>
  <si>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</si>
  <si>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</si>
  <si>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</si>
  <si>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</si>
  <si>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</si>
  <si>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</si>
  <si>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</si>
  <si>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</si>
  <si>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</si>
  <si>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</si>
  <si>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</si>
  <si>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</si>
  <si>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</si>
  <si>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</si>
  <si>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</si>
  <si>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</si>
  <si>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</si>
  <si>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</si>
  <si>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</si>
  <si>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</si>
  <si>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</si>
  <si>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</si>
  <si>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</si>
  <si>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</si>
  <si>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</si>
  <si>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</si>
  <si>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</si>
  <si>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</si>
  <si>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</si>
  <si>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</si>
  <si>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</si>
  <si>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</si>
  <si>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</si>
  <si>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</si>
  <si>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</si>
  <si>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</si>
  <si>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</si>
  <si>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</si>
  <si>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</si>
  <si>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</si>
  <si>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</si>
  <si>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</si>
  <si>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</si>
  <si>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</si>
  <si>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</si>
  <si>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</si>
  <si>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</si>
  <si>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</si>
  <si>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</si>
  <si>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</si>
  <si>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</si>
  <si>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</si>
  <si>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</si>
  <si>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</si>
  <si>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</si>
  <si>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</si>
  <si>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</si>
  <si>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</si>
  <si>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</si>
  <si>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</si>
  <si>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</si>
  <si>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</si>
  <si>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</si>
  <si>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</si>
  <si>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</si>
  <si>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</si>
  <si>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</si>
  <si>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</si>
  <si>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</si>
  <si>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</si>
  <si>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</si>
  <si>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</si>
  <si>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</si>
  <si>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</si>
  <si>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</si>
  <si>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</si>
  <si>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</si>
  <si>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</si>
  <si>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</si>
  <si>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</si>
  <si>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</si>
  <si>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</si>
  <si>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</si>
  <si>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</si>
  <si>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</si>
  <si>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</si>
  <si>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</si>
  <si>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</si>
  <si>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</si>
  <si>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</si>
  <si>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</si>
  <si>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</si>
  <si>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</si>
  <si>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</si>
  <si>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</si>
  <si>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</si>
  <si>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</si>
  <si>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</si>
  <si>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</si>
  <si>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</si>
  <si>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</si>
  <si>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</si>
  <si>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</si>
  <si>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</si>
  <si>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</si>
  <si>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</si>
  <si>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</si>
  <si>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</si>
  <si>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</si>
  <si>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</si>
  <si>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</si>
  <si>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</si>
  <si>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</si>
  <si>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</si>
  <si>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</si>
  <si>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</si>
  <si>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</si>
  <si>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</si>
  <si>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</si>
  <si>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</si>
  <si>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</si>
  <si>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</si>
  <si>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</si>
  <si>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</si>
  <si>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</si>
  <si>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</si>
  <si>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</si>
  <si>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</si>
  <si>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</si>
  <si>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</si>
  <si>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</si>
  <si>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</si>
  <si>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</si>
  <si>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</si>
  <si>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</si>
  <si>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</si>
  <si>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</si>
  <si>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</si>
  <si>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</si>
  <si>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</si>
  <si>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</si>
  <si>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</si>
  <si>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</si>
  <si>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</si>
  <si>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</si>
  <si>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</si>
  <si>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</si>
  <si>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</si>
  <si>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</si>
  <si>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</si>
  <si>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</si>
  <si>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</si>
  <si>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</si>
  <si>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</si>
  <si>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</si>
  <si>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</si>
  <si>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</si>
  <si>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</si>
  <si>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</si>
  <si>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</si>
  <si>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</si>
  <si>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</si>
  <si>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</si>
  <si>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</si>
  <si>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</si>
  <si>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</si>
  <si>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</si>
  <si>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</si>
  <si>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</si>
  <si>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</si>
  <si>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</si>
  <si>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</si>
  <si>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</si>
  <si>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</si>
  <si>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</si>
  <si>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</si>
  <si>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</si>
  <si>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</si>
  <si>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</si>
  <si>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</si>
  <si>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</si>
  <si>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</si>
  <si>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</si>
  <si>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</si>
  <si>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</si>
  <si>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</si>
  <si>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</si>
  <si>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</si>
  <si>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</si>
  <si>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</si>
  <si>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</si>
  <si>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</si>
  <si>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</si>
  <si>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</si>
  <si>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</si>
  <si>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</si>
  <si>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</si>
  <si>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</si>
  <si>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</si>
  <si>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</si>
  <si>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</si>
  <si>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</si>
  <si>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</si>
  <si>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</si>
  <si>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</si>
  <si>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</si>
  <si>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</si>
  <si>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</si>
  <si>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</si>
  <si>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</si>
  <si>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</si>
  <si>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</si>
  <si>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</si>
  <si>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</si>
  <si>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</si>
  <si>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</si>
  <si>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</si>
  <si>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</si>
  <si>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</si>
  <si>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</si>
  <si>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</si>
  <si>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</si>
  <si>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</si>
  <si>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</si>
  <si>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</si>
  <si>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</si>
  <si>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</si>
  <si>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</si>
  <si>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</si>
  <si>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</si>
  <si>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</si>
  <si>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</si>
  <si>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</si>
  <si>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</si>
  <si>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</si>
  <si>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</si>
  <si>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</si>
  <si>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</si>
  <si>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</si>
  <si>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</si>
  <si>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</si>
  <si>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</si>
  <si>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</si>
  <si>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</si>
  <si>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</si>
  <si>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</si>
  <si>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</si>
  <si>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</si>
  <si>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</si>
  <si>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</si>
  <si>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</si>
  <si>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</si>
  <si>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</si>
  <si>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</si>
  <si>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</si>
  <si>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</si>
  <si>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</si>
  <si>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</si>
  <si>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</si>
  <si>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</si>
  <si>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</si>
  <si>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</si>
  <si>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</si>
  <si>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</si>
  <si>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</si>
  <si>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</si>
  <si>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</si>
  <si>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</si>
  <si>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</si>
  <si>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</si>
  <si>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</si>
  <si>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</si>
  <si>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</si>
  <si>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</si>
  <si>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</si>
  <si>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</si>
  <si>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</si>
  <si>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</si>
  <si>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</si>
  <si>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</si>
  <si>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</si>
  <si>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</si>
  <si>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</si>
  <si>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</si>
  <si>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</si>
  <si>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</si>
  <si>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</si>
  <si>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</si>
  <si>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</si>
  <si>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</si>
  <si>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</si>
  <si>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</si>
  <si>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</si>
  <si>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</si>
  <si>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</si>
  <si>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</si>
  <si>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</si>
  <si>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</si>
  <si>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</si>
  <si>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</si>
  <si>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</si>
  <si>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</si>
  <si>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</si>
  <si>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</si>
  <si>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</si>
  <si>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</si>
  <si>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</si>
  <si>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</si>
  <si>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</si>
  <si>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</si>
  <si>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</si>
  <si>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</si>
  <si>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</si>
  <si>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</si>
  <si>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</si>
  <si>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</si>
  <si>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</si>
  <si>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</si>
  <si>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</si>
  <si>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</si>
  <si>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</si>
  <si>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</si>
  <si>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</si>
  <si>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</si>
  <si>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</si>
  <si>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</si>
  <si>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</si>
  <si>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</si>
  <si>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</si>
  <si>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</si>
  <si>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</si>
  <si>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</si>
  <si>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</si>
  <si>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</si>
  <si>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</si>
  <si>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</si>
  <si>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</si>
  <si>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</si>
  <si>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</si>
  <si>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</si>
  <si>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</si>
  <si>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</si>
  <si>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</si>
  <si>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</si>
  <si>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</si>
  <si>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</si>
  <si>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</si>
  <si>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</si>
  <si>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</si>
  <si>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</si>
  <si>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</si>
  <si>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</si>
  <si>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</si>
  <si>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</si>
  <si>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</si>
  <si>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</si>
  <si>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</si>
  <si>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</si>
  <si>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</si>
  <si>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</si>
  <si>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</si>
  <si>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</si>
  <si>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</si>
  <si>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</si>
  <si>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</si>
  <si>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</si>
  <si>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</si>
  <si>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</si>
  <si>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</si>
  <si>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</si>
  <si>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</si>
  <si>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</si>
  <si>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</si>
  <si>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</si>
  <si>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</si>
  <si>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</si>
  <si>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</si>
  <si>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</si>
  <si>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</si>
  <si>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</si>
  <si>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</si>
  <si>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</si>
  <si>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</si>
  <si>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</si>
  <si>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</si>
  <si>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</si>
  <si>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</si>
  <si>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</si>
  <si>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</si>
  <si>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</si>
  <si>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</si>
  <si>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</si>
  <si>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</si>
  <si>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</si>
  <si>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</si>
  <si>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</si>
  <si>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</si>
  <si>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</si>
  <si>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</si>
  <si>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</si>
  <si>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</si>
  <si>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</si>
  <si>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</si>
  <si>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</si>
  <si>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</si>
  <si>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</si>
  <si>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</si>
  <si>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</si>
  <si>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</si>
  <si>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</si>
  <si>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</si>
  <si>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</si>
  <si>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</si>
  <si>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</si>
  <si>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</si>
  <si>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</si>
  <si>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</si>
  <si>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</si>
  <si>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</si>
  <si>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</si>
  <si>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</si>
  <si>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</si>
  <si>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</si>
  <si>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</si>
  <si>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</si>
  <si>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</si>
  <si>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</si>
  <si>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</si>
  <si>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</si>
  <si>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</si>
  <si>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</si>
  <si>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</si>
  <si>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</si>
  <si>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</si>
  <si>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</si>
  <si>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</si>
  <si>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</si>
  <si>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</si>
  <si>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</si>
  <si>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</si>
  <si>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</si>
  <si>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</si>
  <si>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</si>
  <si>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</si>
  <si>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</si>
  <si>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</si>
  <si>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</si>
  <si>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</si>
  <si>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</si>
  <si>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</si>
  <si>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</si>
  <si>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</si>
  <si>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</si>
  <si>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</si>
  <si>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</si>
  <si>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</si>
  <si>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</si>
  <si>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</si>
  <si>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</si>
  <si>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</si>
  <si>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</si>
  <si>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</si>
  <si>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</si>
  <si>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</si>
  <si>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</si>
  <si>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</si>
  <si>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</si>
  <si>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</si>
  <si>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</si>
  <si>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</si>
  <si>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</si>
  <si>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</si>
  <si>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</si>
  <si>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</si>
  <si>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</si>
  <si>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</si>
  <si>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</si>
  <si>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</si>
  <si>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</si>
  <si>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</si>
  <si>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</si>
  <si>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</si>
  <si>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</si>
  <si>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</si>
  <si>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</si>
  <si>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</si>
  <si>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</si>
  <si>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</si>
  <si>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</si>
  <si>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</si>
  <si>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</si>
  <si>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</si>
  <si>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</si>
  <si>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</si>
  <si>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</si>
  <si>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</si>
  <si>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</si>
  <si>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</si>
  <si>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</si>
  <si>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</si>
  <si>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</si>
  <si>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</si>
  <si>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</si>
  <si>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</si>
  <si>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</si>
  <si>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</si>
  <si>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</si>
  <si>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</si>
  <si>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</si>
  <si>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</si>
  <si>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</si>
  <si>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</si>
  <si>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</si>
  <si>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</si>
  <si>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</si>
  <si>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</si>
  <si>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</si>
  <si>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</si>
  <si>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</si>
  <si>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</si>
  <si>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</si>
  <si>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</si>
  <si>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</si>
  <si>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</si>
  <si>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</si>
  <si>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</si>
  <si>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</si>
  <si>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</si>
  <si>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</si>
  <si>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</si>
  <si>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</si>
  <si>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</si>
  <si>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</si>
  <si>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</si>
  <si>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</si>
  <si>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</si>
  <si>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</si>
  <si>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</si>
  <si>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</si>
  <si>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</si>
  <si>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</si>
  <si>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</si>
  <si>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</si>
  <si>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</si>
  <si>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</si>
  <si>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</si>
  <si>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</si>
  <si>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</si>
  <si>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</si>
  <si>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</si>
  <si>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</si>
  <si>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</si>
  <si>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</si>
  <si>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</si>
  <si>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</si>
  <si>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</si>
  <si>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</si>
  <si>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</si>
  <si>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</si>
  <si>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</si>
  <si>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</si>
  <si>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</si>
  <si>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</si>
  <si>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</si>
  <si>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</si>
  <si>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</si>
  <si>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</si>
  <si>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</si>
  <si>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</si>
  <si>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</si>
  <si>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</si>
  <si>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</si>
  <si>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</si>
  <si>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</si>
  <si>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</si>
  <si>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</si>
  <si>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</si>
  <si>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</si>
  <si>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</si>
  <si>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</si>
  <si>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</si>
  <si>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</si>
  <si>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</si>
  <si>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</si>
  <si>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</si>
  <si>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</si>
  <si>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</si>
  <si>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</si>
  <si>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</si>
  <si>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</si>
  <si>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</si>
  <si>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</si>
  <si>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</si>
  <si>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</si>
  <si>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</si>
  <si>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</si>
  <si>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</si>
  <si>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</si>
  <si>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</si>
  <si>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</si>
  <si>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</si>
  <si>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</si>
  <si>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</si>
  <si>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</si>
  <si>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</si>
  <si>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</si>
  <si>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</si>
  <si>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</si>
  <si>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</si>
  <si>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</si>
  <si>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</si>
  <si>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</si>
  <si>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</si>
  <si>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</si>
  <si>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</si>
  <si>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</si>
  <si>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</si>
  <si>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</si>
  <si>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</si>
  <si>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</si>
  <si>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</si>
  <si>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</si>
  <si>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</si>
  <si>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</si>
  <si>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</si>
  <si>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</si>
  <si>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</si>
  <si>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</si>
  <si>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</si>
  <si>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</si>
  <si>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</si>
  <si>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</si>
  <si>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</si>
  <si>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</si>
  <si>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</si>
  <si>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</si>
  <si>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</si>
  <si>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</si>
  <si>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</si>
  <si>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</si>
  <si>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</si>
  <si>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</si>
  <si>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</si>
  <si>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</si>
  <si>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</si>
  <si>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</si>
  <si>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</si>
  <si>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</si>
  <si>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</si>
  <si>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</si>
  <si>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</si>
  <si>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</si>
  <si>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</si>
  <si>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</si>
  <si>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</si>
  <si>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</si>
  <si>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</si>
  <si>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</si>
  <si>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</si>
  <si>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</si>
  <si>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</si>
  <si>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</si>
  <si>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</si>
  <si>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</si>
  <si>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</si>
  <si>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</si>
  <si>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</si>
  <si>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</si>
  <si>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</si>
  <si>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</si>
  <si>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</si>
  <si>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</si>
  <si>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</si>
  <si>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</si>
  <si>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</si>
  <si>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</si>
  <si>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</si>
  <si>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</si>
  <si>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</si>
  <si>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</si>
  <si>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</si>
  <si>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</si>
  <si>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</si>
  <si>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</si>
  <si>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</si>
  <si>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</si>
  <si>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</si>
  <si>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</si>
  <si>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</si>
  <si>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</si>
  <si>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</si>
  <si>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</si>
  <si>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</si>
  <si>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</si>
  <si>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</si>
  <si>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</si>
  <si>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</si>
  <si>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</si>
  <si>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</si>
  <si>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</si>
  <si>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</si>
  <si>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</si>
  <si>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</si>
  <si>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</si>
  <si>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</si>
  <si>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</si>
  <si>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</si>
  <si>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</si>
  <si>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</si>
  <si>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</si>
  <si>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</si>
  <si>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</si>
  <si>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</si>
  <si>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</si>
  <si>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</si>
  <si>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</si>
  <si>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</si>
  <si>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</si>
  <si>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</si>
  <si>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</si>
  <si>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</si>
  <si>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</si>
  <si>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</si>
  <si>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</si>
  <si>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</si>
  <si>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</si>
  <si>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</si>
  <si>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</si>
  <si>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</si>
  <si>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</si>
  <si>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</si>
  <si>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</si>
  <si>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</si>
  <si>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</si>
  <si>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</si>
  <si>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</si>
  <si>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</si>
  <si>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</si>
  <si>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</si>
  <si>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</si>
  <si>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</si>
  <si>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</si>
  <si>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</si>
  <si>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</si>
  <si>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</si>
  <si>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</si>
  <si>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</si>
  <si>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</si>
  <si>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</si>
  <si>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</si>
  <si>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</si>
  <si>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</si>
  <si>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</si>
  <si>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</si>
  <si>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</si>
  <si>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</si>
  <si>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</si>
  <si>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</si>
  <si>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</si>
  <si>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</si>
  <si>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</si>
  <si>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</si>
  <si>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</si>
  <si>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</si>
  <si>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</si>
  <si>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</si>
  <si>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</si>
  <si>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</si>
  <si>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</si>
  <si>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</si>
  <si>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</si>
  <si>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</si>
  <si>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</si>
  <si>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</si>
  <si>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</si>
  <si>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</si>
  <si>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</si>
  <si>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</si>
  <si>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</si>
  <si>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</si>
  <si>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</si>
  <si>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</si>
  <si>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</si>
  <si>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</si>
  <si>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</si>
  <si>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</si>
  <si>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</si>
  <si>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</si>
  <si>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</si>
  <si>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</si>
  <si>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</si>
  <si>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</si>
  <si>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</si>
  <si>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</si>
  <si>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</si>
  <si>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</si>
  <si>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</si>
  <si>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</si>
  <si>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</si>
  <si>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</si>
  <si>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</si>
  <si>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</si>
  <si>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</si>
  <si>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</si>
  <si>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</si>
  <si>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</si>
  <si>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</si>
  <si>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</si>
  <si>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</si>
  <si>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</si>
  <si>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</si>
  <si>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</si>
  <si>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</si>
  <si>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</si>
  <si>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</si>
  <si>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</si>
  <si>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</si>
  <si>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</si>
  <si>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</si>
  <si>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</si>
  <si>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</si>
  <si>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</si>
  <si>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</si>
  <si>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</si>
  <si>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</si>
  <si>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</si>
  <si>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</si>
  <si>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</si>
  <si>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</si>
  <si>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</si>
  <si>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</si>
  <si>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</si>
  <si>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</si>
  <si>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</si>
  <si>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</si>
  <si>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</si>
  <si>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</si>
  <si>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</si>
  <si>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</si>
  <si>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</si>
  <si>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</si>
  <si>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</si>
  <si>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</si>
  <si>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</si>
  <si>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</si>
  <si>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</si>
  <si>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</si>
  <si>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</si>
  <si>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</si>
  <si>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</si>
  <si>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</si>
  <si>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</si>
  <si>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</si>
  <si>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</si>
  <si>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</si>
  <si>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</si>
  <si>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</si>
  <si>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</si>
  <si>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</si>
  <si>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</si>
  <si>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</si>
  <si>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</si>
  <si>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</si>
  <si>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</si>
  <si>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</si>
  <si>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</si>
  <si>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</si>
  <si>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</si>
  <si>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</si>
  <si>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</si>
  <si>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</si>
  <si>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</si>
  <si>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</si>
  <si>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</si>
  <si>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</si>
  <si>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</si>
  <si>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</si>
  <si>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</si>
  <si>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</si>
  <si>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</si>
  <si>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</si>
  <si>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</si>
  <si>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</si>
  <si>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</si>
  <si>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</si>
  <si>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</si>
  <si>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</si>
  <si>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</si>
  <si>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</si>
  <si>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</si>
  <si>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</si>
  <si>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</si>
  <si>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</si>
  <si>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</si>
  <si>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</si>
  <si>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</si>
  <si>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</si>
  <si>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</si>
  <si>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</si>
  <si>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</si>
  <si>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</si>
  <si>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</si>
  <si>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</si>
  <si>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</si>
  <si>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</si>
  <si>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</si>
  <si>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</si>
  <si>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</si>
  <si>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</si>
  <si>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</si>
  <si>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</si>
  <si>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</si>
  <si>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</si>
  <si>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</si>
  <si>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</si>
  <si>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</si>
  <si>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</si>
  <si>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</si>
  <si>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</si>
  <si>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</si>
  <si>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</si>
  <si>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</si>
  <si>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</si>
  <si>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</si>
  <si>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</si>
  <si>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</si>
  <si>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</si>
  <si>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</si>
  <si>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</si>
  <si>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</si>
  <si>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</si>
  <si>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</si>
  <si>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</si>
  <si>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</si>
  <si>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</si>
  <si>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</si>
  <si>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</si>
  <si>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</si>
  <si>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</si>
  <si>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</si>
  <si>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</si>
  <si>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</si>
  <si>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</si>
  <si>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</si>
  <si>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</si>
  <si>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</si>
  <si>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</si>
  <si>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</si>
  <si>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</si>
  <si>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</si>
  <si>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</si>
  <si>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</si>
  <si>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</si>
  <si>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</si>
  <si>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</si>
  <si>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</si>
  <si>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</si>
  <si>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</si>
  <si>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</si>
  <si>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</si>
  <si>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</si>
  <si>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</si>
  <si>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</si>
  <si>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</si>
  <si>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</si>
  <si>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</si>
  <si>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</si>
  <si>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</si>
  <si>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</si>
  <si>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</si>
  <si>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</si>
  <si>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</si>
  <si>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</si>
  <si>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</si>
  <si>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</si>
  <si>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</si>
  <si>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</si>
  <si>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</si>
  <si>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</si>
  <si>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</si>
  <si>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</si>
  <si>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</si>
  <si>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</si>
  <si>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</si>
  <si>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</si>
  <si>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</si>
  <si>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</si>
  <si>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</si>
  <si>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</si>
  <si>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</si>
  <si>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</si>
  <si>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</si>
  <si>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</si>
  <si>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</si>
  <si>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</si>
  <si>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</si>
  <si>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</si>
  <si>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</si>
  <si>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</si>
  <si>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</si>
  <si>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</si>
  <si>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</si>
  <si>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</si>
  <si>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</si>
  <si>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</si>
  <si>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</si>
  <si>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</si>
  <si>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</si>
  <si>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</si>
  <si>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</si>
  <si>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</si>
  <si>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</si>
  <si>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</si>
  <si>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</si>
  <si>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</si>
  <si>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</si>
  <si>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</si>
  <si>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</si>
  <si>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</si>
  <si>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</si>
  <si>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</si>
  <si>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</si>
  <si>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</si>
  <si>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</si>
  <si>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</si>
  <si>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</si>
  <si>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</si>
  <si>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</si>
  <si>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</si>
  <si>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</si>
  <si>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</si>
  <si>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</si>
  <si>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</si>
  <si>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</si>
  <si>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</si>
  <si>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</si>
  <si>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</si>
  <si>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</si>
  <si>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</si>
  <si>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</si>
  <si>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</si>
  <si>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</si>
  <si>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</si>
  <si>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</si>
  <si>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</si>
  <si>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</si>
  <si>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</si>
  <si>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</si>
  <si>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</si>
  <si>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</si>
  <si>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</si>
  <si>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</si>
  <si>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</si>
  <si>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</si>
  <si>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</si>
  <si>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</si>
  <si>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</si>
  <si>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</si>
  <si>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</si>
  <si>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</si>
  <si>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</si>
  <si>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</si>
  <si>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</si>
  <si>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</si>
  <si>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</si>
  <si>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</si>
  <si>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</si>
  <si>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</si>
  <si>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</si>
  <si>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</si>
  <si>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</si>
  <si>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</si>
  <si>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</si>
  <si>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</si>
  <si>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</si>
  <si>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</si>
  <si>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</si>
  <si>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</si>
  <si>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</si>
  <si>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</si>
  <si>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</si>
  <si>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</si>
  <si>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</si>
  <si>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</si>
  <si>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</si>
  <si>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</si>
  <si>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</si>
  <si>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</si>
  <si>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</si>
  <si>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</si>
  <si>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</si>
  <si>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</si>
  <si>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</si>
  <si>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</si>
  <si>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</si>
  <si>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</si>
  <si>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</si>
  <si>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</si>
  <si>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</si>
  <si>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</si>
  <si>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</si>
  <si>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</si>
  <si>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</si>
  <si>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</si>
  <si>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</si>
  <si>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</si>
  <si>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</si>
  <si>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</si>
  <si>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</si>
  <si>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</si>
  <si>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</si>
  <si>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</si>
  <si>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</si>
  <si>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</si>
  <si>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</si>
  <si>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</si>
  <si>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</si>
  <si>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</si>
  <si>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</si>
  <si>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</si>
  <si>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</si>
  <si>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</si>
  <si>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</si>
  <si>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</si>
  <si>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</si>
  <si>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</si>
  <si>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</si>
  <si>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</si>
  <si>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</si>
  <si>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</si>
  <si>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</si>
  <si>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</si>
  <si>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</si>
  <si>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</si>
  <si>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</si>
  <si>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</si>
  <si>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</si>
  <si>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</si>
  <si>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</si>
  <si>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</si>
  <si>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</si>
  <si>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</si>
  <si>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</si>
  <si>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</si>
  <si>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</si>
  <si>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</si>
  <si>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</si>
  <si>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</si>
  <si>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</si>
  <si>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</si>
  <si>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</si>
  <si>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</si>
  <si>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</si>
  <si>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</si>
  <si>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</si>
  <si>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</si>
  <si>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</si>
  <si>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</si>
  <si>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</si>
  <si>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</si>
  <si>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</si>
  <si>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</si>
  <si>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</si>
  <si>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</si>
  <si>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</si>
  <si>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</si>
  <si>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</si>
  <si>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</si>
  <si>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</si>
  <si>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</si>
  <si>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</si>
  <si>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</si>
  <si>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</si>
  <si>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</si>
  <si>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</si>
  <si>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</si>
  <si>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</si>
  <si>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</si>
  <si>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</si>
  <si>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</si>
  <si>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</si>
  <si>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</si>
  <si>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</si>
  <si>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</si>
  <si>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</si>
  <si>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</si>
  <si>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</si>
  <si>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</si>
  <si>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</si>
  <si>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</si>
  <si>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</si>
  <si>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</si>
  <si>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</si>
  <si>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</si>
  <si>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</si>
  <si>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</si>
  <si>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</si>
  <si>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</si>
  <si>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</si>
  <si>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</si>
  <si>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</si>
  <si>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</si>
  <si>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</si>
  <si>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</si>
  <si>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</si>
  <si>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</si>
  <si>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</si>
  <si>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</si>
  <si>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</si>
  <si>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</si>
  <si>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</si>
  <si>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</si>
  <si>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</si>
  <si>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</si>
  <si>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</si>
  <si>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</si>
  <si>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</si>
  <si>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</si>
  <si>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</si>
  <si>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</si>
  <si>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</si>
  <si>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</si>
  <si>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</si>
  <si>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</si>
  <si>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</si>
  <si>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</si>
  <si>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</si>
  <si>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</si>
  <si>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</si>
  <si>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</si>
  <si>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</si>
  <si>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</si>
  <si>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</si>
  <si>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</si>
  <si>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</si>
  <si>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</si>
  <si>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</si>
  <si>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</si>
  <si>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</si>
  <si>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</si>
  <si>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</si>
  <si>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</si>
  <si>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</si>
  <si>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</si>
  <si>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</si>
  <si>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</si>
  <si>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</si>
  <si>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</si>
  <si>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</si>
  <si>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</si>
  <si>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</si>
  <si>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</si>
  <si>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</si>
  <si>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</si>
  <si>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</si>
  <si>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</si>
  <si>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</si>
  <si>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</si>
  <si>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</si>
  <si>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</si>
  <si>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</si>
  <si>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</si>
  <si>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</si>
  <si>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</si>
  <si>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</si>
  <si>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</si>
  <si>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</si>
  <si>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</si>
  <si>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</si>
  <si>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</si>
  <si>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</si>
  <si>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</si>
  <si>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</si>
  <si>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</si>
  <si>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</si>
  <si>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</si>
  <si>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</si>
  <si>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</si>
  <si>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</si>
  <si>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</si>
  <si>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</si>
  <si>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</si>
  <si>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</si>
  <si>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</si>
  <si>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</si>
  <si>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</si>
  <si>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</si>
  <si>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</si>
  <si>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</si>
  <si>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</si>
  <si>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</si>
  <si>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</si>
  <si>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</si>
  <si>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</si>
  <si>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</si>
  <si>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</si>
  <si>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</si>
  <si>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</si>
  <si>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</si>
  <si>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</si>
  <si>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</si>
  <si>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</si>
  <si>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</si>
  <si>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</si>
  <si>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</si>
  <si>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</si>
  <si>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</si>
  <si>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</si>
  <si>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</si>
  <si>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</si>
  <si>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</si>
  <si>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</si>
  <si>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</si>
  <si>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</si>
  <si>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</si>
  <si>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</si>
  <si>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</si>
  <si>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</si>
  <si>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</si>
  <si>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</si>
  <si>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</si>
  <si>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</si>
  <si>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</si>
  <si>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</si>
  <si>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</si>
  <si>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</si>
  <si>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</si>
  <si>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</si>
  <si>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</si>
  <si>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</si>
  <si>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</si>
  <si>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</si>
  <si>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</si>
  <si>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</si>
  <si>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</si>
  <si>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</si>
  <si>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</si>
  <si>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</si>
  <si>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</si>
  <si>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</si>
  <si>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</si>
  <si>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</si>
  <si>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</si>
  <si>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</si>
  <si>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</si>
  <si>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</si>
  <si>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</si>
  <si>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</si>
  <si>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</si>
  <si>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</si>
  <si>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</si>
  <si>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</si>
  <si>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</si>
  <si>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</si>
  <si>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</si>
  <si>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</si>
  <si>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</si>
  <si>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</si>
  <si>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</si>
  <si>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</si>
  <si>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</si>
  <si>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</si>
  <si>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</si>
  <si>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</si>
  <si>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</si>
  <si>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</si>
  <si>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</si>
  <si>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</si>
  <si>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</si>
  <si>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</si>
  <si>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</si>
  <si>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</si>
  <si>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</si>
  <si>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</si>
  <si>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</si>
  <si>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</si>
  <si>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</si>
  <si>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</si>
  <si>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</si>
  <si>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</si>
  <si>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</si>
  <si>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</si>
  <si>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</si>
  <si>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</si>
  <si>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</si>
  <si>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</si>
  <si>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</si>
  <si>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</si>
  <si>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</si>
  <si>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</si>
  <si>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</si>
  <si>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</si>
  <si>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</si>
  <si>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</si>
  <si>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</si>
  <si>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</si>
  <si>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</si>
  <si>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</si>
  <si>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</si>
  <si>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</si>
  <si>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</si>
  <si>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</si>
  <si>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</si>
  <si>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</si>
  <si>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</si>
  <si>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</si>
  <si>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</si>
  <si>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</si>
  <si>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</si>
  <si>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</si>
  <si>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</si>
  <si>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</si>
  <si>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</si>
  <si>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</si>
  <si>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</si>
  <si>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</si>
  <si>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</si>
  <si>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</si>
  <si>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</si>
  <si>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</si>
  <si>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</si>
  <si>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</si>
  <si>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</si>
  <si>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</si>
  <si>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</si>
  <si>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</si>
  <si>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</si>
  <si>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</si>
  <si>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</si>
  <si>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</si>
  <si>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</si>
  <si>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</si>
  <si>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</si>
  <si>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</si>
  <si>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</si>
  <si>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</si>
  <si>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</si>
  <si>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</si>
  <si>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</si>
  <si>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</si>
  <si>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</si>
  <si>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</si>
  <si>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</si>
  <si>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</si>
  <si>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</si>
  <si>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</si>
  <si>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</si>
  <si>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</si>
  <si>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</si>
  <si>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</si>
  <si>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</si>
  <si>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</si>
  <si>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</si>
  <si>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</si>
  <si>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</si>
  <si>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</si>
  <si>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</si>
  <si>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</si>
  <si>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</si>
  <si>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</si>
  <si>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</si>
  <si>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</si>
  <si>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</si>
  <si>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</si>
  <si>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</si>
  <si>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</si>
  <si>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</si>
  <si>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</si>
  <si>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</si>
  <si>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</si>
  <si>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</si>
  <si>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</si>
  <si>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</si>
  <si>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</si>
  <si>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</si>
  <si>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</si>
  <si>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</si>
  <si>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</si>
  <si>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</si>
  <si>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</si>
  <si>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</si>
  <si>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</si>
  <si>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</si>
  <si>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</si>
  <si>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</si>
  <si>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</si>
  <si>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</si>
  <si>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</si>
  <si>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</si>
  <si>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</si>
  <si>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</si>
  <si>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</si>
  <si>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</si>
  <si>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</si>
  <si>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</si>
  <si>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</si>
  <si>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</si>
  <si>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</si>
  <si>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</si>
  <si>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</si>
  <si>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</si>
  <si>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</si>
  <si>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</si>
  <si>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</si>
  <si>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</si>
  <si>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</si>
  <si>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</si>
  <si>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</si>
  <si>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</si>
  <si>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</si>
  <si>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</si>
  <si>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</si>
  <si>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</si>
  <si>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</si>
  <si>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</si>
  <si>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</si>
  <si>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</si>
  <si>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</si>
  <si>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</si>
  <si>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</si>
  <si>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</si>
  <si>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</si>
  <si>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</si>
  <si>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</si>
  <si>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</si>
  <si>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</si>
  <si>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</si>
  <si>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</si>
  <si>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</si>
  <si>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</si>
  <si>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</si>
  <si>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</si>
  <si>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</si>
  <si>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</si>
  <si>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</si>
  <si>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</si>
  <si>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</si>
  <si>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</si>
  <si>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</si>
  <si>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</si>
  <si>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</si>
  <si>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</si>
  <si>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</si>
  <si>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</si>
  <si>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</si>
  <si>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</si>
  <si>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</si>
  <si>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</si>
  <si>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</si>
  <si>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</si>
  <si>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</si>
  <si>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</si>
  <si>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</si>
  <si>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</si>
  <si>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</si>
  <si>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</si>
  <si>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</si>
  <si>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</si>
  <si>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</si>
  <si>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</si>
  <si>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</si>
  <si>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</si>
  <si>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</si>
  <si>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</si>
  <si>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</si>
  <si>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</si>
  <si>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</si>
  <si>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</si>
  <si>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</si>
  <si>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</si>
  <si>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</si>
  <si>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</si>
  <si>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</si>
  <si>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</si>
  <si>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</si>
  <si>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</si>
  <si>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</si>
  <si>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</si>
  <si>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</si>
  <si>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</si>
  <si>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</si>
  <si>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</si>
  <si>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</si>
  <si>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</si>
  <si>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</si>
  <si>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</si>
  <si>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</si>
  <si>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</si>
  <si>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</si>
  <si>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</si>
  <si>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</si>
  <si>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</si>
  <si>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</si>
  <si>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</si>
  <si>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</si>
  <si>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</si>
  <si>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</si>
  <si>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</si>
  <si>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</si>
  <si>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</si>
  <si>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</si>
  <si>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</si>
  <si>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</si>
  <si>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</si>
  <si>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</si>
  <si>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</si>
  <si>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</si>
  <si>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</si>
  <si>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</si>
  <si>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</si>
  <si>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</si>
  <si>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</si>
  <si>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</si>
  <si>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</si>
  <si>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</si>
  <si>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</si>
  <si>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</si>
  <si>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</si>
  <si>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</si>
  <si>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</si>
  <si>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</si>
  <si>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</si>
  <si>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</si>
  <si>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</si>
  <si>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</si>
  <si>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</si>
  <si>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</si>
  <si>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</si>
  <si>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</si>
  <si>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</si>
  <si>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</si>
  <si>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</si>
  <si>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</si>
  <si>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</si>
  <si>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</si>
  <si>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</si>
  <si>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</si>
  <si>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</si>
  <si>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</si>
  <si>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</si>
  <si>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</si>
  <si>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</si>
  <si>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</si>
  <si>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</si>
  <si>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</si>
  <si>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</si>
  <si>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</si>
  <si>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</si>
  <si>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</si>
  <si>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</si>
  <si>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</si>
  <si>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</si>
  <si>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</si>
  <si>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</si>
  <si>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</si>
  <si>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</si>
  <si>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</si>
  <si>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</si>
  <si>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</si>
  <si>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</si>
  <si>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</si>
  <si>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</si>
  <si>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</si>
  <si>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</si>
  <si>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</si>
  <si>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</si>
  <si>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</si>
  <si>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</si>
  <si>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</si>
  <si>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</si>
  <si>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</si>
  <si>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</si>
  <si>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</si>
  <si>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</si>
  <si>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</si>
  <si>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</si>
  <si>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</si>
  <si>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</si>
  <si>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</si>
  <si>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</si>
  <si>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</si>
  <si>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</si>
  <si>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</si>
  <si>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</si>
  <si>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</si>
  <si>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</si>
  <si>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</si>
  <si>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</si>
  <si>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</si>
  <si>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</si>
  <si>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</si>
  <si>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</si>
  <si>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</si>
  <si>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</si>
  <si>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</si>
  <si>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</si>
  <si>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</si>
  <si>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</si>
  <si>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</si>
  <si>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</si>
  <si>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</si>
  <si>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</si>
  <si>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</si>
  <si>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</si>
  <si>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</si>
  <si>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</si>
  <si>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</si>
  <si>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</si>
  <si>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</si>
  <si>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</si>
  <si>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</si>
  <si>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</si>
  <si>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</si>
  <si>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</si>
  <si>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</si>
  <si>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</si>
  <si>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</si>
  <si>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</si>
  <si>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</si>
  <si>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</si>
  <si>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</si>
  <si>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</si>
  <si>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</si>
  <si>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</si>
  <si>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</si>
  <si>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</si>
  <si>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</si>
  <si>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</si>
  <si>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</si>
  <si>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</si>
  <si>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</si>
  <si>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</si>
  <si>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</si>
  <si>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</si>
  <si>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</si>
  <si>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</si>
  <si>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</si>
  <si>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</si>
  <si>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</si>
  <si>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</si>
  <si>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</si>
  <si>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</si>
  <si>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</si>
  <si>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</si>
  <si>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</si>
  <si>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</si>
  <si>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</si>
  <si>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</si>
  <si>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</si>
  <si>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</si>
  <si>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</si>
  <si>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</si>
  <si>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</si>
  <si>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</si>
  <si>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</si>
  <si>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</si>
  <si>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</si>
  <si>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</si>
  <si>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</si>
  <si>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</si>
  <si>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</si>
  <si>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</si>
  <si>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</si>
  <si>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</si>
  <si>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</si>
  <si>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</si>
  <si>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</si>
  <si>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</si>
  <si>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</si>
  <si>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</si>
  <si>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</si>
  <si>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</si>
  <si>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</si>
  <si>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</si>
  <si>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</si>
  <si>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</si>
  <si>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</si>
  <si>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</si>
  <si>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</si>
  <si>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</si>
  <si>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</si>
  <si>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</si>
  <si>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</si>
  <si>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</si>
  <si>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</si>
  <si>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</si>
  <si>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</si>
  <si>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</si>
  <si>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</si>
  <si>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</si>
  <si>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</si>
  <si>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</si>
  <si>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</si>
  <si>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</si>
  <si>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</si>
  <si>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</si>
  <si>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</si>
  <si>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</si>
  <si>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</si>
  <si>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</si>
  <si>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</si>
  <si>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</si>
  <si>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</si>
  <si>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</si>
  <si>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</si>
  <si>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</si>
  <si>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</si>
  <si>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</si>
  <si>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</si>
  <si>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</si>
  <si>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</si>
  <si>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</si>
  <si>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</si>
  <si>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</si>
  <si>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</si>
  <si>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</si>
  <si>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</si>
  <si>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</si>
  <si>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</si>
  <si>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</si>
  <si>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</si>
  <si>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</si>
  <si>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</si>
  <si>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</si>
  <si>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</si>
  <si>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</si>
  <si>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</si>
  <si>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</si>
  <si>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</si>
  <si>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</si>
  <si>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</si>
  <si>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</si>
  <si>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</si>
  <si>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</si>
  <si>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</si>
  <si>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</si>
  <si>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</si>
  <si>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</si>
  <si>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</si>
  <si>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</si>
  <si>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</si>
  <si>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</si>
  <si>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</si>
  <si>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</si>
  <si>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</si>
  <si>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</si>
  <si>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</si>
  <si>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</si>
  <si>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</si>
  <si>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</si>
  <si>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</si>
  <si>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</si>
  <si>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</si>
  <si>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</si>
  <si>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</si>
  <si>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</si>
  <si>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</si>
  <si>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</si>
  <si>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</si>
  <si>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</si>
  <si>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</si>
  <si>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</si>
  <si>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</si>
  <si>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</si>
  <si>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</si>
  <si>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</si>
  <si>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</si>
  <si>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</si>
  <si>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</si>
  <si>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</si>
  <si>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</si>
  <si>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</si>
  <si>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</si>
  <si>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</si>
  <si>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</si>
  <si>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</si>
  <si>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</si>
  <si>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</si>
  <si>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</si>
  <si>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</si>
  <si>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</si>
  <si>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</si>
  <si>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</si>
  <si>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</si>
  <si>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</si>
  <si>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</si>
  <si>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</si>
  <si>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</si>
  <si>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</si>
  <si>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</si>
  <si>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</si>
  <si>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</si>
  <si>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</si>
  <si>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</si>
  <si>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</si>
  <si>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</si>
  <si>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</si>
  <si>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</si>
  <si>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</si>
  <si>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</si>
  <si>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</si>
  <si>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</si>
  <si>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</si>
  <si>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</si>
  <si>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</si>
  <si>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</si>
  <si>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</si>
  <si>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</si>
  <si>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</si>
  <si>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</si>
  <si>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</si>
  <si>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</si>
  <si>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</si>
  <si>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</si>
  <si>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</si>
  <si>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</si>
  <si>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</si>
  <si>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</si>
  <si>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</si>
  <si>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</si>
  <si>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</si>
  <si>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</si>
  <si>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</si>
  <si>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</si>
  <si>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</si>
  <si>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</si>
  <si>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</si>
  <si>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</si>
  <si>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</si>
  <si>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</si>
  <si>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</si>
  <si>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</si>
  <si>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</si>
  <si>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</si>
  <si>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</si>
  <si>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</si>
  <si>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</si>
  <si>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</si>
  <si>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</si>
  <si>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</si>
  <si>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</si>
  <si>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</si>
  <si>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</si>
  <si>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</si>
  <si>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</si>
  <si>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</si>
  <si>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</si>
  <si>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</si>
  <si>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</si>
  <si>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</si>
  <si>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</si>
  <si>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</si>
  <si>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</si>
  <si>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</si>
  <si>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</si>
  <si>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</si>
  <si>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</si>
  <si>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</si>
  <si>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</si>
  <si>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</si>
  <si>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</si>
  <si>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</si>
  <si>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</si>
  <si>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</si>
  <si>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</si>
  <si>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</si>
  <si>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</si>
  <si>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</si>
  <si>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</si>
  <si>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</si>
  <si>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</si>
  <si>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</si>
  <si>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</si>
  <si>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</si>
  <si>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</si>
  <si>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</si>
  <si>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</si>
  <si>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</si>
  <si>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</si>
  <si>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</si>
  <si>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</si>
  <si>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</si>
  <si>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</si>
  <si>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</si>
  <si>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</si>
  <si>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</si>
  <si>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</si>
  <si>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</si>
  <si>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</si>
  <si>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</si>
  <si>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</si>
  <si>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</si>
  <si>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</si>
  <si>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</si>
  <si>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</si>
  <si>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</si>
  <si>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</si>
  <si>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</si>
  <si>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</si>
  <si>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</si>
  <si>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</si>
  <si>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</si>
  <si>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</si>
  <si>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</si>
  <si>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</si>
  <si>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</si>
  <si>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</si>
  <si>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</si>
  <si>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</si>
  <si>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</si>
  <si>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</si>
  <si>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</si>
  <si>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</si>
  <si>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</si>
  <si>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</si>
  <si>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</si>
  <si>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</si>
  <si>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</si>
  <si>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</si>
  <si>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</si>
  <si>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</si>
  <si>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</si>
  <si>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</si>
  <si>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</si>
  <si>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</si>
  <si>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</si>
  <si>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</si>
  <si>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</si>
  <si>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</si>
  <si>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</si>
  <si>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</si>
  <si>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</si>
  <si>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</si>
  <si>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</si>
  <si>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</si>
  <si>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</si>
  <si>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</si>
  <si>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</si>
  <si>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</si>
  <si>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</si>
  <si>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</si>
  <si>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</si>
  <si>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</si>
  <si>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</si>
  <si>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</si>
  <si>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</si>
  <si>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</si>
  <si>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</si>
  <si>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</si>
  <si>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</si>
  <si>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</si>
  <si>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</si>
  <si>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</si>
  <si>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</si>
  <si>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</si>
  <si>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</si>
  <si>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</si>
  <si>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</si>
  <si>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</si>
  <si>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</si>
  <si>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</si>
  <si>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</si>
  <si>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</si>
  <si>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</si>
  <si>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</si>
  <si>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</si>
  <si>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</si>
  <si>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</si>
  <si>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</si>
  <si>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</si>
  <si>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</si>
  <si>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</si>
  <si>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</si>
  <si>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</si>
  <si>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</si>
  <si>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</si>
  <si>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</si>
  <si>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</si>
  <si>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</si>
  <si>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</si>
  <si>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</si>
  <si>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</si>
  <si>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</si>
  <si>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</si>
  <si>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</si>
  <si>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</si>
  <si>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</si>
  <si>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</si>
  <si>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</si>
  <si>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</si>
  <si>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</si>
  <si>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</si>
  <si>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</si>
  <si>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</si>
  <si>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</si>
  <si>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</si>
  <si>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</si>
  <si>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</si>
  <si>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</si>
  <si>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</si>
  <si>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</si>
  <si>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</si>
  <si>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</si>
  <si>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</si>
  <si>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</si>
  <si>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</si>
  <si>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</si>
  <si>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</si>
  <si>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</si>
  <si>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</si>
  <si>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</si>
  <si>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</si>
  <si>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</si>
  <si>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</si>
  <si>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</si>
  <si>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</si>
  <si>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</si>
  <si>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</si>
  <si>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</si>
  <si>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</si>
  <si>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</si>
  <si>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</si>
  <si>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</si>
  <si>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</si>
  <si>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</si>
  <si>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</si>
  <si>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</si>
  <si>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</si>
  <si>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</si>
  <si>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</si>
  <si>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</si>
  <si>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</si>
  <si>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</si>
  <si>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</si>
  <si>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</si>
  <si>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</si>
  <si>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</si>
  <si>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</si>
  <si>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</si>
  <si>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</si>
  <si>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</si>
  <si>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</si>
  <si>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</si>
  <si>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</si>
  <si>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</si>
  <si>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</si>
  <si>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</si>
  <si>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</si>
  <si>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</si>
  <si>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</si>
  <si>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</si>
  <si>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</si>
  <si>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</si>
  <si>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</si>
  <si>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</si>
  <si>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</si>
  <si>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</si>
  <si>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</si>
  <si>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</si>
  <si>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</si>
  <si>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</si>
  <si>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</si>
  <si>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</si>
  <si>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</si>
  <si>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</si>
  <si>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</si>
  <si>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</si>
  <si>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</si>
  <si>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</si>
  <si>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</si>
  <si>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</si>
  <si>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</si>
  <si>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</si>
  <si>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</si>
  <si>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</si>
  <si>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</si>
  <si>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</si>
  <si>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</si>
  <si>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</si>
  <si>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</si>
  <si>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</si>
  <si>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</si>
  <si>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</si>
  <si>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</si>
  <si>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</si>
  <si>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</si>
  <si>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</si>
  <si>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</si>
  <si>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</si>
  <si>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</si>
  <si>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</si>
  <si>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</si>
  <si>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</si>
  <si>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</si>
  <si>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</si>
  <si>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</si>
  <si>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</si>
  <si>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</si>
  <si>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</si>
  <si>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</si>
  <si>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</si>
  <si>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</si>
  <si>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</si>
  <si>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</si>
  <si>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</si>
  <si>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</si>
  <si>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</si>
  <si>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</si>
  <si>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</si>
  <si>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</si>
  <si>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</si>
  <si>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</si>
  <si>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</si>
  <si>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</si>
  <si>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</si>
  <si>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</si>
  <si>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</si>
  <si>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</si>
  <si>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</si>
  <si>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</si>
  <si>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</si>
  <si>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</si>
  <si>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</si>
  <si>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</si>
  <si>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</si>
  <si>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</si>
  <si>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</si>
  <si>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</si>
  <si>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</si>
  <si>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</si>
  <si>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</si>
  <si>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</si>
  <si>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</si>
  <si>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</si>
  <si>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</si>
  <si>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</si>
  <si>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</si>
  <si>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</si>
  <si>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</si>
  <si>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</si>
  <si>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</si>
  <si>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</si>
  <si>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</si>
  <si>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</si>
  <si>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</si>
  <si>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</si>
  <si>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</si>
  <si>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</si>
  <si>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</si>
  <si>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</si>
  <si>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</si>
  <si>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</si>
  <si>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</si>
  <si>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</si>
  <si>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</si>
  <si>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</si>
  <si>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</si>
  <si>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</si>
  <si>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</si>
  <si>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</si>
  <si>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</si>
  <si>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</si>
  <si>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</si>
  <si>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</si>
  <si>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</si>
  <si>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</si>
  <si>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</si>
  <si>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</si>
  <si>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</si>
  <si>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</si>
  <si>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</si>
  <si>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</si>
  <si>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</si>
  <si>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</si>
  <si>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</si>
  <si>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</si>
  <si>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</si>
  <si>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</si>
  <si>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</si>
  <si>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</si>
  <si>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</si>
  <si>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</si>
  <si>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</si>
  <si>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</si>
  <si>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</si>
  <si>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</si>
  <si>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</si>
  <si>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</si>
  <si>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</si>
  <si>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</si>
  <si>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</si>
  <si>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</si>
  <si>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</si>
  <si>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</si>
  <si>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</si>
  <si>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</si>
  <si>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</si>
  <si>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</si>
  <si>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</si>
  <si>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</si>
  <si>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</si>
  <si>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</si>
  <si>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</si>
  <si>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</si>
  <si>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</si>
  <si>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</si>
  <si>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</si>
  <si>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</si>
  <si>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</si>
  <si>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</si>
  <si>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</si>
  <si>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</si>
  <si>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</si>
  <si>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</si>
  <si>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</si>
  <si>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</si>
  <si>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</si>
  <si>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</si>
  <si>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</si>
  <si>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</si>
  <si>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</si>
  <si>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</si>
  <si>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</si>
  <si>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</si>
  <si>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</si>
  <si>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</si>
  <si>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</si>
  <si>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</si>
  <si>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</si>
  <si>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</si>
  <si>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</si>
  <si>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</si>
  <si>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</si>
  <si>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</si>
  <si>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</si>
  <si>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</si>
  <si>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</si>
  <si>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</si>
  <si>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</si>
  <si>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</si>
  <si>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</si>
  <si>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</si>
  <si>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</si>
  <si>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</si>
  <si>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</si>
  <si>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</si>
  <si>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</si>
  <si>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</si>
  <si>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</si>
  <si>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</si>
  <si>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</si>
  <si>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</si>
  <si>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</si>
  <si>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</si>
  <si>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</si>
  <si>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</si>
  <si>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</si>
  <si>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</si>
  <si>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</si>
  <si>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</si>
  <si>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</si>
  <si>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</si>
  <si>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</si>
  <si>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</si>
  <si>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</si>
  <si>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</si>
  <si>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</si>
  <si>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</si>
  <si>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</si>
  <si>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</si>
  <si>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</si>
  <si>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</si>
  <si>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</si>
  <si>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</si>
  <si>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</si>
  <si>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</si>
  <si>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</si>
  <si>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</si>
  <si>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</si>
  <si>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</si>
  <si>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</si>
  <si>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</si>
  <si>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</si>
  <si>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</si>
  <si>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</si>
  <si>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</si>
  <si>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</si>
  <si>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</si>
  <si>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</si>
  <si>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</si>
  <si>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</si>
  <si>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</si>
  <si>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</si>
  <si>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</si>
  <si>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</si>
  <si>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</si>
  <si>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</si>
  <si>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</si>
  <si>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</si>
  <si>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</si>
  <si>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</si>
  <si>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</si>
  <si>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</si>
  <si>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</si>
  <si>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</si>
  <si>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</si>
  <si>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</si>
  <si>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</si>
  <si>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</si>
  <si>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</si>
  <si>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</si>
  <si>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</si>
  <si>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</si>
  <si>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</si>
  <si>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</si>
  <si>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</si>
  <si>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</si>
  <si>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</si>
  <si>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</si>
  <si>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</si>
  <si>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</si>
  <si>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</si>
  <si>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</si>
  <si>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</si>
  <si>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</si>
  <si>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</si>
  <si>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</si>
  <si>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</si>
  <si>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</si>
  <si>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</si>
  <si>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</si>
  <si>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</si>
  <si>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</si>
  <si>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</si>
  <si>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</si>
  <si>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</si>
  <si>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</si>
  <si>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</si>
  <si>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</si>
  <si>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</si>
  <si>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</si>
  <si>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</si>
  <si>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</si>
  <si>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</si>
  <si>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</si>
  <si>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</si>
  <si>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</si>
  <si>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</si>
  <si>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</si>
  <si>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</si>
  <si>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</si>
  <si>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</si>
  <si>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</si>
  <si>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</si>
  <si>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</si>
  <si>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</si>
  <si>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</si>
  <si>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</si>
  <si>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</si>
  <si>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</si>
  <si>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</si>
  <si>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</si>
  <si>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</si>
  <si>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</si>
  <si>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</si>
  <si>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</si>
  <si>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</si>
  <si>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</si>
  <si>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</si>
  <si>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</si>
  <si>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</si>
  <si>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</si>
  <si>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</si>
  <si>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</si>
  <si>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</si>
  <si>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</si>
  <si>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</si>
  <si>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</si>
  <si>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</si>
  <si>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</si>
  <si>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</si>
  <si>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</si>
  <si>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</si>
  <si>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</si>
  <si>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</si>
  <si>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</si>
  <si>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</si>
  <si>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</si>
  <si>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</si>
  <si>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</si>
  <si>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</si>
  <si>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</si>
  <si>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</si>
  <si>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</si>
  <si>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</si>
  <si>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</si>
  <si>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</si>
  <si>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</si>
  <si>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</si>
  <si>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</si>
  <si>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</si>
  <si>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</si>
  <si>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</si>
  <si>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</si>
  <si>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</si>
  <si>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</si>
  <si>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</si>
  <si>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</si>
  <si>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</si>
  <si>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</si>
  <si>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</si>
  <si>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</si>
  <si>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</si>
  <si>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</si>
  <si>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</si>
  <si>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</si>
  <si>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</si>
  <si>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</si>
  <si>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</si>
  <si>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</si>
  <si>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</si>
  <si>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</si>
  <si>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</si>
  <si>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</si>
  <si>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</si>
  <si>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</si>
  <si>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</si>
  <si>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</si>
  <si>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</si>
  <si>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</si>
  <si>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</si>
  <si>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</si>
  <si>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</si>
  <si>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</si>
  <si>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</si>
  <si>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</si>
  <si>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</si>
  <si>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</si>
  <si>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</si>
  <si>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</si>
  <si>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</si>
  <si>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</si>
  <si>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</si>
  <si>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</si>
  <si>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</si>
  <si>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</si>
  <si>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</si>
  <si>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</si>
  <si>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</si>
  <si>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</si>
  <si>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</si>
  <si>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</si>
  <si>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</si>
  <si>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</si>
  <si>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</si>
  <si>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</si>
  <si>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</si>
  <si>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</si>
  <si>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</si>
  <si>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</si>
  <si>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</si>
  <si>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</si>
  <si>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</si>
  <si>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</si>
  <si>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</si>
  <si>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</si>
  <si>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</si>
  <si>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</si>
  <si>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</si>
  <si>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</si>
  <si>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</si>
  <si>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</si>
  <si>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</si>
  <si>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</si>
  <si>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</si>
  <si>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</si>
  <si>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</si>
  <si>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</si>
  <si>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</si>
  <si>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</si>
  <si>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</si>
  <si>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</si>
  <si>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</si>
  <si>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</si>
  <si>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</si>
  <si>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</si>
  <si>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</si>
  <si>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</si>
  <si>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</si>
  <si>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</si>
  <si>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</si>
  <si>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</si>
  <si>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</si>
  <si>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</si>
  <si>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</si>
  <si>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</si>
  <si>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</si>
  <si>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</si>
  <si>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</si>
  <si>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</si>
  <si>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</si>
  <si>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</si>
  <si>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</si>
  <si>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</si>
  <si>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</si>
  <si>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</si>
  <si>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</si>
  <si>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</si>
  <si>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</si>
  <si>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</si>
  <si>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</si>
  <si>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</si>
  <si>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</si>
  <si>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</si>
  <si>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</si>
  <si>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</si>
  <si>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</si>
  <si>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</si>
  <si>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</si>
  <si>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</si>
  <si>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</si>
  <si>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</si>
  <si>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</si>
  <si>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</si>
  <si>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</si>
  <si>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</si>
  <si>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</si>
  <si>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</si>
  <si>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</si>
  <si>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</si>
  <si>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</si>
  <si>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</si>
  <si>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</si>
  <si>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</si>
  <si>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</si>
  <si>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</si>
  <si>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</si>
  <si>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</si>
  <si>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</si>
  <si>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</si>
  <si>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</si>
  <si>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</si>
  <si>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</si>
  <si>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</si>
  <si>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</si>
  <si>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</si>
  <si>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</si>
  <si>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</si>
  <si>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</si>
  <si>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</si>
  <si>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</si>
  <si>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</si>
  <si>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</si>
  <si>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</si>
  <si>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</si>
  <si>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</si>
  <si>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</si>
  <si>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</si>
  <si>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</si>
  <si>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</si>
  <si>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</si>
  <si>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</si>
  <si>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</si>
  <si>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</si>
  <si>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</si>
  <si>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</si>
  <si>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</si>
  <si>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</si>
  <si>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</si>
  <si>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</si>
  <si>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</si>
  <si>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</si>
  <si>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</si>
  <si>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</si>
  <si>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</si>
  <si>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</si>
  <si>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</si>
  <si>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</si>
  <si>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</si>
  <si>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</si>
  <si>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</si>
  <si>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</si>
  <si>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</si>
  <si>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</si>
  <si>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</si>
  <si>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</si>
  <si>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</si>
  <si>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</si>
  <si>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</si>
  <si>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</si>
  <si>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</si>
  <si>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</si>
  <si>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</si>
  <si>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</si>
  <si>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</si>
  <si>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</si>
  <si>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</si>
  <si>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</si>
  <si>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</si>
  <si>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</si>
  <si>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</si>
  <si>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</si>
  <si>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</si>
  <si>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</si>
  <si>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</si>
  <si>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</si>
  <si>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</si>
  <si>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</si>
  <si>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</si>
  <si>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</si>
  <si>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</si>
  <si>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</si>
  <si>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</si>
  <si>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</si>
  <si>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</si>
  <si>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</si>
  <si>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</si>
  <si>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</si>
  <si>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</si>
  <si>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</si>
  <si>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</si>
  <si>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</si>
  <si>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</si>
  <si>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</si>
  <si>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</si>
  <si>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</si>
  <si>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</si>
  <si>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</si>
  <si>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</si>
  <si>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</si>
  <si>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</si>
  <si>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</si>
  <si>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</si>
  <si>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</si>
  <si>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</si>
  <si>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</si>
  <si>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</si>
  <si>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</si>
  <si>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</si>
  <si>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</si>
  <si>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</si>
  <si>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</si>
  <si>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</si>
  <si>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</si>
  <si>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</si>
  <si>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</si>
  <si>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</si>
  <si>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</si>
  <si>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</si>
  <si>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</si>
  <si>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</si>
  <si>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</si>
  <si>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</si>
  <si>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</si>
  <si>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</si>
  <si>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</si>
  <si>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</si>
  <si>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</si>
  <si>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</si>
  <si>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</si>
  <si>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</si>
  <si>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</si>
  <si>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</si>
  <si>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</si>
  <si>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</si>
  <si>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</si>
  <si>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</si>
  <si>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</si>
  <si>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</si>
  <si>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</si>
  <si>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</si>
  <si>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</si>
  <si>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</si>
  <si>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</si>
  <si>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</si>
  <si>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</si>
  <si>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</si>
  <si>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</si>
  <si>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</si>
  <si>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</si>
  <si>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</si>
  <si>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</si>
  <si>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</si>
  <si>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</si>
  <si>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</si>
  <si>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</si>
  <si>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</si>
  <si>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</si>
  <si>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</si>
  <si>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</si>
  <si>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</si>
  <si>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</si>
  <si>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</si>
  <si>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</si>
  <si>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</si>
  <si>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</si>
  <si>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</si>
  <si>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</si>
  <si>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</si>
  <si>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</si>
  <si>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</si>
  <si>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</si>
  <si>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</si>
  <si>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</si>
  <si>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</si>
  <si>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</si>
  <si>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</si>
  <si>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</si>
  <si>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</si>
  <si>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</si>
  <si>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</si>
  <si>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</si>
  <si>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</si>
  <si>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</si>
  <si>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</si>
  <si>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</si>
  <si>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</si>
  <si>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</si>
  <si>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</si>
  <si>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</si>
  <si>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</si>
  <si>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</si>
  <si>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</si>
  <si>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</si>
  <si>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</si>
  <si>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</si>
  <si>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</si>
  <si>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</si>
  <si>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</si>
  <si>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</si>
  <si>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</si>
  <si>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</si>
  <si>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</si>
  <si>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</si>
  <si>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</si>
  <si>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</si>
  <si>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</si>
  <si>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</si>
  <si>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</si>
  <si>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</si>
  <si>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</si>
  <si>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</si>
  <si>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</si>
  <si>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</si>
  <si>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</si>
  <si>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</si>
  <si>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</si>
  <si>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</si>
  <si>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</si>
  <si>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</si>
  <si>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</si>
  <si>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</si>
  <si>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</si>
  <si>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</si>
  <si>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</si>
  <si>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</si>
  <si>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</si>
  <si>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</si>
  <si>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</si>
  <si>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</si>
  <si>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</si>
  <si>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</si>
  <si>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</si>
  <si>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</si>
  <si>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</si>
  <si>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</si>
  <si>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</si>
  <si>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</si>
  <si>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</si>
  <si>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</si>
  <si>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</si>
  <si>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</si>
  <si>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</si>
  <si>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</si>
  <si>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</si>
  <si>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</si>
  <si>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</si>
  <si>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</si>
  <si>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</si>
  <si>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</si>
  <si>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</si>
  <si>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</si>
  <si>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</si>
  <si>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</si>
  <si>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</si>
  <si>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</si>
  <si>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</si>
  <si>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</si>
  <si>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</si>
  <si>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</si>
  <si>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</si>
  <si>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</si>
  <si>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</si>
  <si>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</si>
  <si>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</si>
  <si>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</si>
  <si>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</si>
  <si>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</si>
  <si>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</si>
  <si>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</si>
  <si>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</si>
  <si>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</si>
  <si>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</si>
  <si>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</si>
  <si>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</si>
  <si>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</si>
  <si>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</si>
  <si>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</si>
  <si>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</si>
  <si>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</si>
  <si>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</si>
  <si>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</si>
  <si>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</si>
  <si>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</si>
  <si>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</si>
  <si>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</si>
  <si>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</si>
  <si>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</si>
  <si>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</si>
  <si>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</si>
  <si>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</si>
  <si>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</si>
  <si>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</si>
  <si>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</si>
  <si>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</si>
  <si>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</si>
  <si>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</si>
  <si>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</si>
  <si>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</si>
  <si>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</si>
  <si>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</si>
  <si>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</si>
  <si>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</si>
  <si>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</si>
  <si>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</si>
  <si>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</si>
  <si>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</si>
  <si>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</si>
  <si>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</si>
  <si>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</si>
  <si>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</si>
  <si>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</si>
  <si>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</si>
  <si>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</si>
  <si>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</si>
  <si>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</si>
  <si>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</si>
  <si>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</si>
  <si>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</si>
  <si>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</si>
  <si>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</si>
  <si>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</si>
  <si>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</si>
  <si>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</si>
  <si>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</si>
  <si>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</si>
  <si>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</si>
  <si>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</si>
  <si>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</si>
  <si>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</si>
  <si>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</si>
  <si>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</si>
  <si>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</si>
  <si>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</si>
  <si>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</si>
  <si>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</si>
  <si>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</si>
  <si>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</si>
  <si>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</si>
  <si>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</si>
  <si>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</si>
  <si>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</si>
  <si>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</si>
  <si>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</si>
  <si>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</si>
  <si>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</si>
  <si>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</si>
  <si>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</si>
  <si>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</si>
  <si>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</si>
  <si>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</si>
  <si>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</si>
  <si>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</si>
  <si>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</si>
  <si>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</si>
  <si>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</si>
  <si>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</si>
  <si>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</si>
  <si>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</si>
  <si>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</si>
  <si>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</si>
  <si>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</si>
  <si>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</si>
  <si>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</si>
  <si>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</si>
  <si>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</si>
  <si>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</si>
  <si>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</si>
  <si>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</si>
  <si>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</si>
  <si>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</si>
  <si>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</si>
  <si>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</si>
  <si>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</si>
  <si>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</si>
  <si>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</si>
  <si>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</si>
  <si>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</si>
  <si>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</si>
  <si>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</si>
  <si>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</si>
  <si>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</si>
  <si>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</si>
  <si>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</si>
  <si>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</si>
  <si>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</si>
  <si>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</si>
  <si>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</si>
  <si>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</si>
  <si>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</si>
  <si>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</si>
  <si>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</si>
  <si>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</si>
  <si>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</si>
  <si>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</si>
  <si>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</si>
  <si>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</si>
  <si>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</si>
  <si>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</si>
  <si>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</si>
  <si>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</si>
  <si>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</si>
  <si>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</si>
  <si>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</si>
  <si>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</si>
  <si>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</si>
  <si>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</si>
  <si>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</si>
  <si>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</si>
  <si>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</si>
  <si>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</si>
  <si>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</si>
  <si>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</si>
  <si>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</si>
  <si>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</si>
  <si>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</si>
  <si>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</si>
  <si>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</si>
  <si>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</si>
  <si>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</si>
  <si>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</si>
  <si>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</si>
  <si>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</si>
  <si>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</si>
  <si>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</si>
  <si>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</si>
  <si>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</si>
  <si>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</si>
  <si>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</si>
  <si>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</si>
  <si>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</si>
  <si>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</si>
  <si>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</si>
  <si>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</si>
  <si>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</si>
  <si>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</si>
  <si>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</si>
  <si>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</si>
  <si>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</si>
  <si>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</si>
  <si>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</si>
  <si>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</si>
  <si>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</si>
  <si>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</si>
  <si>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</si>
  <si>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</si>
  <si>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</si>
  <si>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</si>
  <si>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</si>
  <si>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</si>
  <si>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</si>
  <si>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</si>
  <si>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</si>
  <si>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</si>
  <si>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</si>
  <si>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</si>
  <si>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</si>
  <si>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</si>
  <si>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</si>
  <si>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</si>
  <si>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</si>
  <si>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</si>
  <si>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</si>
  <si>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</si>
  <si>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</si>
  <si>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</si>
  <si>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</si>
  <si>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</si>
  <si>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</si>
  <si>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</si>
  <si>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</si>
  <si>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</si>
  <si>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</si>
  <si>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</si>
  <si>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</si>
  <si>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</si>
  <si>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</si>
  <si>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</si>
  <si>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</si>
  <si>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</si>
  <si>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</si>
  <si>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</si>
  <si>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</si>
  <si>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</si>
  <si>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</si>
  <si>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</si>
  <si>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</si>
  <si>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</si>
  <si>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</si>
  <si>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</si>
  <si>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</si>
  <si>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</si>
  <si>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</si>
  <si>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</si>
  <si>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</si>
  <si>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</si>
  <si>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</si>
  <si>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</si>
  <si>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</si>
  <si>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</si>
  <si>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</si>
  <si>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</si>
  <si>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</si>
  <si>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</si>
  <si>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</si>
  <si>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</si>
  <si>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</si>
  <si>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</si>
  <si>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</si>
  <si>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</si>
  <si>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</si>
  <si>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</si>
  <si>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</si>
  <si>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</si>
  <si>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</si>
  <si>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</si>
  <si>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</si>
  <si>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</si>
  <si>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</si>
  <si>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</si>
  <si>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</si>
  <si>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</si>
  <si>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</si>
  <si>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</si>
  <si>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</si>
  <si>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</si>
  <si>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</si>
  <si>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</si>
  <si>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</si>
  <si>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</si>
  <si>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</si>
  <si>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</si>
  <si>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</si>
  <si>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</si>
  <si>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</si>
  <si>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</si>
  <si>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</si>
  <si>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</si>
  <si>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</si>
  <si>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</si>
  <si>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</si>
  <si>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</si>
  <si>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</si>
  <si>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</si>
  <si>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</si>
  <si>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</si>
  <si>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</si>
  <si>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</si>
  <si>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</si>
  <si>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</si>
  <si>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</si>
  <si>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</si>
  <si>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</si>
  <si>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</si>
  <si>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</si>
  <si>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</si>
  <si>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</si>
  <si>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</si>
  <si>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</si>
  <si>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</si>
  <si>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</si>
  <si>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</si>
  <si>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</si>
  <si>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</si>
  <si>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</si>
  <si>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</si>
  <si>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</si>
  <si>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</si>
  <si>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</si>
  <si>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</si>
  <si>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</si>
  <si>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</si>
  <si>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</si>
  <si>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</si>
  <si>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</si>
  <si>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</si>
  <si>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</si>
  <si>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</si>
  <si>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</si>
  <si>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</si>
  <si>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</si>
  <si>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</si>
  <si>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</si>
  <si>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</si>
  <si>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</si>
  <si>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</si>
  <si>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</si>
  <si>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</si>
  <si>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</si>
  <si>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</si>
  <si>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</si>
  <si>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</si>
  <si>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</si>
  <si>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</si>
  <si>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</si>
  <si>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</si>
  <si>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</si>
  <si>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</si>
  <si>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</si>
  <si>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</si>
  <si>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</si>
  <si>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</si>
  <si>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</si>
  <si>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</si>
  <si>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</si>
  <si>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</si>
  <si>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</si>
  <si>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</si>
  <si>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</si>
  <si>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</si>
  <si>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</si>
  <si>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</si>
  <si>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</si>
  <si>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</si>
  <si>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</si>
  <si>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</si>
  <si>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</si>
  <si>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</si>
  <si>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</si>
  <si>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</si>
  <si>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</si>
  <si>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</si>
  <si>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</si>
  <si>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</si>
  <si>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</si>
  <si>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</si>
  <si>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</si>
  <si>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</si>
  <si>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</si>
  <si>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</si>
  <si>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</si>
  <si>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</si>
  <si>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</si>
  <si>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</si>
  <si>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</si>
  <si>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</si>
  <si>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</si>
  <si>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</si>
  <si>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</si>
  <si>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</si>
  <si>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</si>
  <si>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</si>
  <si>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</si>
  <si>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</si>
  <si>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</si>
  <si>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</si>
  <si>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</si>
  <si>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</si>
  <si>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</si>
  <si>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</si>
  <si>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</si>
  <si>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</si>
  <si>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</si>
  <si>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</si>
  <si>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</si>
  <si>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</si>
  <si>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</si>
  <si>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</si>
  <si>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</si>
  <si>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</si>
  <si>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</si>
  <si>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</si>
  <si>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</si>
  <si>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</si>
  <si>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</si>
  <si>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</si>
  <si>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</si>
  <si>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</si>
  <si>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</si>
  <si>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</si>
  <si>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</si>
  <si>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</si>
  <si>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</si>
  <si>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</si>
  <si>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</si>
  <si>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</si>
  <si>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</si>
  <si>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</si>
  <si>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</si>
  <si>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</si>
  <si>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</si>
  <si>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</si>
  <si>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</si>
  <si>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</si>
  <si>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</si>
  <si>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</si>
  <si>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</si>
  <si>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</si>
  <si>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</si>
  <si>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</si>
  <si>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</si>
  <si>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</si>
  <si>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</si>
  <si>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</si>
  <si>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</si>
  <si>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</si>
  <si>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</si>
  <si>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</si>
  <si>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</si>
  <si>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</si>
  <si>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</si>
  <si>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</si>
  <si>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</si>
  <si>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</si>
  <si>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</si>
  <si>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</si>
  <si>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</si>
  <si>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</si>
  <si>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</si>
  <si>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</si>
  <si>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</si>
  <si>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</si>
  <si>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</si>
  <si>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</si>
  <si>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</si>
  <si>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</si>
  <si>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</si>
  <si>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</si>
  <si>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</si>
  <si>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</si>
  <si>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</si>
  <si>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</si>
  <si>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</si>
  <si>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</si>
  <si>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</si>
  <si>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</si>
  <si>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</si>
  <si>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</si>
  <si>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</si>
  <si>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</si>
  <si>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</si>
  <si>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</si>
  <si>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</si>
  <si>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</si>
  <si>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</si>
  <si>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</si>
  <si>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</si>
  <si>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</si>
  <si>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</si>
  <si>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</si>
  <si>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</si>
  <si>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</si>
  <si>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</si>
  <si>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</si>
  <si>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</si>
  <si>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</si>
  <si>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</si>
  <si>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</si>
  <si>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</si>
  <si>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</si>
  <si>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</si>
  <si>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</si>
  <si>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</si>
  <si>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</si>
  <si>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</si>
  <si>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</si>
  <si>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</si>
  <si>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</si>
  <si>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</si>
  <si>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</si>
  <si>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</si>
  <si>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</si>
  <si>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</si>
  <si>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</si>
  <si>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</si>
  <si>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</si>
  <si>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</si>
  <si>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</si>
  <si>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</si>
  <si>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</si>
  <si>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</si>
  <si>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</si>
  <si>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</si>
  <si>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</si>
  <si>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</si>
  <si>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</si>
  <si>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</si>
  <si>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</si>
  <si>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</si>
  <si>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</si>
  <si>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</si>
  <si>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</si>
  <si>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</si>
  <si>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</si>
  <si>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</si>
  <si>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</si>
  <si>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</si>
  <si>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</si>
  <si>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</si>
  <si>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</si>
  <si>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</si>
  <si>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</si>
  <si>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</si>
  <si>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</si>
  <si>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</si>
  <si>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</si>
  <si>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</si>
  <si>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</si>
  <si>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</si>
  <si>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</si>
  <si>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</si>
  <si>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</si>
  <si>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</si>
  <si>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</si>
  <si>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</si>
  <si>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</si>
  <si>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</si>
  <si>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</si>
  <si>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</si>
  <si>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</si>
  <si>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</si>
  <si>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</si>
  <si>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</si>
  <si>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</si>
  <si>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</si>
  <si>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</si>
  <si>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</si>
  <si>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</si>
  <si>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</si>
  <si>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</si>
  <si>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</si>
  <si>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</si>
  <si>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</si>
  <si>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</si>
  <si>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</si>
  <si>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</si>
  <si>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</si>
  <si>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</si>
  <si>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</si>
  <si>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</si>
  <si>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</si>
  <si>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</si>
  <si>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</si>
  <si>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</si>
  <si>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</si>
  <si>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</si>
  <si>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</si>
  <si>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</si>
  <si>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</si>
  <si>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</si>
  <si>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</si>
  <si>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</si>
  <si>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</si>
  <si>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</si>
  <si>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</si>
  <si>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</si>
  <si>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</si>
  <si>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</si>
  <si>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</si>
  <si>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</si>
  <si>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</si>
  <si>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</si>
  <si>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</si>
  <si>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</si>
  <si>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</si>
  <si>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</si>
  <si>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</si>
  <si>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</si>
  <si>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</si>
  <si>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</si>
  <si>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</si>
  <si>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</si>
  <si>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</si>
  <si>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</si>
  <si>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</si>
  <si>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</si>
  <si>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</si>
  <si>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</si>
  <si>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</si>
  <si>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</si>
  <si>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</si>
  <si>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</si>
  <si>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</si>
  <si>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</si>
  <si>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</si>
  <si>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</si>
  <si>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</si>
  <si>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</si>
  <si>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</si>
  <si>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</si>
  <si>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</si>
  <si>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</si>
  <si>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</si>
  <si>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</si>
  <si>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</si>
  <si>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</si>
  <si>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</si>
  <si>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</si>
  <si>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</si>
  <si>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</si>
  <si>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</si>
  <si>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</si>
  <si>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</si>
  <si>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</si>
  <si>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</si>
  <si>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</si>
  <si>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</si>
  <si>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</si>
  <si>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</si>
  <si>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</si>
  <si>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</si>
  <si>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</si>
  <si>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</si>
  <si>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</si>
  <si>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</si>
  <si>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</si>
  <si>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</si>
  <si>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</si>
  <si>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</si>
  <si>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</si>
  <si>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</si>
  <si>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</si>
  <si>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</si>
  <si>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</si>
  <si>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</si>
  <si>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</si>
  <si>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</si>
  <si>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</si>
  <si>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</si>
  <si>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</si>
  <si>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</si>
  <si>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</si>
  <si>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</si>
  <si>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</si>
  <si>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</si>
  <si>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</si>
  <si>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</si>
  <si>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</si>
  <si>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</si>
  <si>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</si>
  <si>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</si>
  <si>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</si>
  <si>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</si>
  <si>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</si>
  <si>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</si>
  <si>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</si>
  <si>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</si>
  <si>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</si>
  <si>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</si>
  <si>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</si>
  <si>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</si>
  <si>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</si>
  <si>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</si>
  <si>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</si>
  <si>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</si>
  <si>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</si>
  <si>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</si>
  <si>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</si>
  <si>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</si>
  <si>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</si>
  <si>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</si>
  <si>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</si>
  <si>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</si>
  <si>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</si>
  <si>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</si>
  <si>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</si>
  <si>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</si>
  <si>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</si>
  <si>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</si>
  <si>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</si>
  <si>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</si>
  <si>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</si>
  <si>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</si>
  <si>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</si>
  <si>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</si>
  <si>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</si>
  <si>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</si>
  <si>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</si>
  <si>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</si>
  <si>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</si>
  <si>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</si>
  <si>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</si>
  <si>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</si>
  <si>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</si>
  <si>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</si>
  <si>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</si>
  <si>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</si>
  <si>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</si>
  <si>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</si>
  <si>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</si>
  <si>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</si>
  <si>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</si>
  <si>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</si>
  <si>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</si>
  <si>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</si>
  <si>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</si>
  <si>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</si>
  <si>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</si>
  <si>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</si>
  <si>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</si>
  <si>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</si>
  <si>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</si>
  <si>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</si>
  <si>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</si>
  <si>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</si>
  <si>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</si>
  <si>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</si>
  <si>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</si>
  <si>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</si>
  <si>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</si>
  <si>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</si>
  <si>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</si>
  <si>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</si>
  <si>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</si>
  <si>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</si>
  <si>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</si>
  <si>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</si>
  <si>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</si>
  <si>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</si>
  <si>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</si>
  <si>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</si>
  <si>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</si>
  <si>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</si>
  <si>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</si>
  <si>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</si>
  <si>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</si>
  <si>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</si>
  <si>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</si>
  <si>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</si>
  <si>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</si>
  <si>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</si>
  <si>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</si>
  <si>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</si>
  <si>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</si>
  <si>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</si>
  <si>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</si>
  <si>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</si>
  <si>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</si>
  <si>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</si>
  <si>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</si>
  <si>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</si>
  <si>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</si>
  <si>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</si>
  <si>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</si>
  <si>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</si>
  <si>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</si>
  <si>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</si>
  <si>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</si>
  <si>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</si>
  <si>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</si>
  <si>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</si>
  <si>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</si>
  <si>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</si>
  <si>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</si>
  <si>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</si>
  <si>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</si>
  <si>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</si>
  <si>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</si>
  <si>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</si>
  <si>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</si>
  <si>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</si>
  <si>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</si>
  <si>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</si>
  <si>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</si>
  <si>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</si>
  <si>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</si>
  <si>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</si>
  <si>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</si>
  <si>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</si>
  <si>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</si>
  <si>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</si>
  <si>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</si>
  <si>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</si>
  <si>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</si>
  <si>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</si>
  <si>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</si>
  <si>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</si>
  <si>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</si>
  <si>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</si>
  <si>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</si>
  <si>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</si>
  <si>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</si>
  <si>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</si>
  <si>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</si>
  <si>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</si>
  <si>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</si>
  <si>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</si>
  <si>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</si>
  <si>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</si>
  <si>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</si>
  <si>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</si>
  <si>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</si>
  <si>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</si>
  <si>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</si>
  <si>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</si>
  <si>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</si>
  <si>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</si>
  <si>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</si>
  <si>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</si>
  <si>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</si>
  <si>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</si>
  <si>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</si>
  <si>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</si>
  <si>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</si>
  <si>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</si>
  <si>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</si>
  <si>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</si>
  <si>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</si>
  <si>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</si>
  <si>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</si>
  <si>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</si>
  <si>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</si>
  <si>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</si>
  <si>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</si>
  <si>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</si>
  <si>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</si>
  <si>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</si>
  <si>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</si>
  <si>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</si>
  <si>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</si>
  <si>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</si>
  <si>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</si>
  <si>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</si>
  <si>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</si>
  <si>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</si>
  <si>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</si>
  <si>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</si>
  <si>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</si>
  <si>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</si>
  <si>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</si>
  <si>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</si>
  <si>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</si>
  <si>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</si>
  <si>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</si>
  <si>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</si>
  <si>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</si>
  <si>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</si>
  <si>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</si>
  <si>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</si>
  <si>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</si>
  <si>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</si>
  <si>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</si>
  <si>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</si>
  <si>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</si>
  <si>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</si>
  <si>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</si>
  <si>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</si>
  <si>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</si>
  <si>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</si>
  <si>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</si>
  <si>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</si>
  <si>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</si>
  <si>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</si>
  <si>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</si>
  <si>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</si>
  <si>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</si>
  <si>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</si>
  <si>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</si>
  <si>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</si>
  <si>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</si>
  <si>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</si>
  <si>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</si>
  <si>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</si>
  <si>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</si>
  <si>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</si>
  <si>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</si>
  <si>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</si>
  <si>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</si>
  <si>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</si>
  <si>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</si>
  <si>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</si>
  <si>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</si>
  <si>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</si>
  <si>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</si>
  <si>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</si>
  <si>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</si>
  <si>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</si>
  <si>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</si>
  <si>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</si>
  <si>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</si>
  <si>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</si>
  <si>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</si>
  <si>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</si>
  <si>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</si>
  <si>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</si>
  <si>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</si>
  <si>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</si>
  <si>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</si>
  <si>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</si>
  <si>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</si>
  <si>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</si>
  <si>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</si>
  <si>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</si>
  <si>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</si>
  <si>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</si>
  <si>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</si>
  <si>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</si>
  <si>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</si>
  <si>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</si>
  <si>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</si>
  <si>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</si>
  <si>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</si>
  <si>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</si>
  <si>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</si>
  <si>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</si>
  <si>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</si>
  <si>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</si>
  <si>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</si>
  <si>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</si>
  <si>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</si>
  <si>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</si>
  <si>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</si>
  <si>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</si>
  <si>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</si>
  <si>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</si>
  <si>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</si>
  <si>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</si>
  <si>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</si>
  <si>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</si>
  <si>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</si>
  <si>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</si>
  <si>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</si>
  <si>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</si>
  <si>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</si>
  <si>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</si>
  <si>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</si>
  <si>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</si>
  <si>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</si>
  <si>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</si>
  <si>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</si>
  <si>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</si>
  <si>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</si>
  <si>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</si>
  <si>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</si>
  <si>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</si>
  <si>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</si>
  <si>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</si>
  <si>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</si>
  <si>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</si>
  <si>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</si>
  <si>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</si>
  <si>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</si>
  <si>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</si>
  <si>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</si>
  <si>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</si>
  <si>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</si>
  <si>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</si>
  <si>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</si>
  <si>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</si>
  <si>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</si>
  <si>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</si>
  <si>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</si>
  <si>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</si>
  <si>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</si>
  <si>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</si>
  <si>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</si>
  <si>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</si>
  <si>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</si>
  <si>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</si>
  <si>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</si>
  <si>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</si>
  <si>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</si>
  <si>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</si>
  <si>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</si>
  <si>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</si>
  <si>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</si>
  <si>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</si>
  <si>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</si>
  <si>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</si>
  <si>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</si>
  <si>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</si>
  <si>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</si>
  <si>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</si>
  <si>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</si>
  <si>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</si>
  <si>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</si>
  <si>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</si>
  <si>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</si>
  <si>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</si>
  <si>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</si>
  <si>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</si>
  <si>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</si>
  <si>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</si>
  <si>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</si>
  <si>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</si>
  <si>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</si>
  <si>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</si>
  <si>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</si>
  <si>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</si>
  <si>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</si>
  <si>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</si>
  <si>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</si>
  <si>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</si>
  <si>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</si>
  <si>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</si>
  <si>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</si>
  <si>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</si>
  <si>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</si>
  <si>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</si>
  <si>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</si>
  <si>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</si>
  <si>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</si>
  <si>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</si>
  <si>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</si>
  <si>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</si>
  <si>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</si>
  <si>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</si>
  <si>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</si>
  <si>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</si>
  <si>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</si>
  <si>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</si>
  <si>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</si>
  <si>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</si>
  <si>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</si>
  <si>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</si>
  <si>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</si>
  <si>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</si>
  <si>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</si>
  <si>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</si>
  <si>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</si>
  <si>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</si>
  <si>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</si>
  <si>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</si>
  <si>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</si>
  <si>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</si>
  <si>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</si>
  <si>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</si>
  <si>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</si>
  <si>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</si>
  <si>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</si>
  <si>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</si>
  <si>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</si>
  <si>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</si>
  <si>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</si>
  <si>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</si>
  <si>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</si>
  <si>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</si>
  <si>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</si>
  <si>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</si>
  <si>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</si>
  <si>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</si>
  <si>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</si>
  <si>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</si>
  <si>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</si>
  <si>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</si>
  <si>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</si>
  <si>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</si>
  <si>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</si>
  <si>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</si>
  <si>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</si>
  <si>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</si>
  <si>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</si>
  <si>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</si>
  <si>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</si>
  <si>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</si>
  <si>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</si>
  <si>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</si>
  <si>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</si>
  <si>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</si>
  <si>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</si>
  <si>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</si>
  <si>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</si>
  <si>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</si>
  <si>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</si>
  <si>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</si>
  <si>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</si>
  <si>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</si>
  <si>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</si>
  <si>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</si>
  <si>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</si>
  <si>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</si>
  <si>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</si>
  <si>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</si>
  <si>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</si>
  <si>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</si>
  <si>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</si>
  <si>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</si>
  <si>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</si>
  <si>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</si>
  <si>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</si>
  <si>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</si>
  <si>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</si>
  <si>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</si>
  <si>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</si>
  <si>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</si>
  <si>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</si>
  <si>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</si>
  <si>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</si>
  <si>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</si>
  <si>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</si>
  <si>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</si>
  <si>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</si>
  <si>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</si>
  <si>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</si>
  <si>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</si>
  <si>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</si>
  <si>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</si>
  <si>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</si>
  <si>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</si>
  <si>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</si>
  <si>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</si>
  <si>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</si>
  <si>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</si>
  <si>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</si>
  <si>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</si>
  <si>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</si>
  <si>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</si>
  <si>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</si>
  <si>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</si>
  <si>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</si>
  <si>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</si>
  <si>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</si>
  <si>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</si>
  <si>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</si>
  <si>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</si>
  <si>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</si>
  <si>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</si>
  <si>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</si>
  <si>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</si>
  <si>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</si>
  <si>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</si>
  <si>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</si>
  <si>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</si>
  <si>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</si>
  <si>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</si>
  <si>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</si>
  <si>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</si>
  <si>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</si>
  <si>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</si>
  <si>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</si>
  <si>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</si>
  <si>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</si>
  <si>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</si>
  <si>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</si>
  <si>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</si>
  <si>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</si>
  <si>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</si>
  <si>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</si>
  <si>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</si>
  <si>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</si>
  <si>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</si>
  <si>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</si>
  <si>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</si>
  <si>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</si>
  <si>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</si>
  <si>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</si>
  <si>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</si>
  <si>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</si>
  <si>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</si>
  <si>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</si>
  <si>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</si>
  <si>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</si>
  <si>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</si>
  <si>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</si>
  <si>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</si>
  <si>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</si>
  <si>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</si>
  <si>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</si>
  <si>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</si>
  <si>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</si>
  <si>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</si>
  <si>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</si>
  <si>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</si>
  <si>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</si>
  <si>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</si>
  <si>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</si>
  <si>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</si>
  <si>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</si>
  <si>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</si>
  <si>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</si>
  <si>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</si>
  <si>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</si>
  <si>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</si>
  <si>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</si>
  <si>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</si>
  <si>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</si>
  <si>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</si>
  <si>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</si>
  <si>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</si>
  <si>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</si>
  <si>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</si>
  <si>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</si>
  <si>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</si>
  <si>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</si>
  <si>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</si>
  <si>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</si>
  <si>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</si>
  <si>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</si>
  <si>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</si>
  <si>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</si>
  <si>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</si>
  <si>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</si>
  <si>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</si>
  <si>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</si>
  <si>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</si>
  <si>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</si>
  <si>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</si>
  <si>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</si>
  <si>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</si>
  <si>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</si>
  <si>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</si>
  <si>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</si>
  <si>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</si>
  <si>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</si>
  <si>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</si>
  <si>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</si>
  <si>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</si>
  <si>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</si>
  <si>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</si>
  <si>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</si>
  <si>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</si>
  <si>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</si>
  <si>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</si>
  <si>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</si>
  <si>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</si>
  <si>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</si>
  <si>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</si>
  <si>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</si>
  <si>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</si>
  <si>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</si>
  <si>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</si>
  <si>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</si>
  <si>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</si>
  <si>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</si>
  <si>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</si>
  <si>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</si>
  <si>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</si>
  <si>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</si>
  <si>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</si>
  <si>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</si>
  <si>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</si>
  <si>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</si>
  <si>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</si>
  <si>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</si>
  <si>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</si>
  <si>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</si>
  <si>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</si>
  <si>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</si>
  <si>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</si>
  <si>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</si>
  <si>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</si>
  <si>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</si>
  <si>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</si>
  <si>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</si>
  <si>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</si>
  <si>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</si>
  <si>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</si>
  <si>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</si>
  <si>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</si>
  <si>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</si>
  <si>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</si>
  <si>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</si>
  <si>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</si>
  <si>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</si>
  <si>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</si>
  <si>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</si>
  <si>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</si>
  <si>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</si>
  <si>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</si>
  <si>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</si>
  <si>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</si>
  <si>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</si>
  <si>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</si>
  <si>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</si>
  <si>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</si>
  <si>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</si>
  <si>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</si>
  <si>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</si>
  <si>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</si>
  <si>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</si>
  <si>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</si>
  <si>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</si>
  <si>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</si>
  <si>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</si>
  <si>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</si>
  <si>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</si>
  <si>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</si>
  <si>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</si>
  <si>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</si>
  <si>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</si>
  <si>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</si>
  <si>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</si>
  <si>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</si>
  <si>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</si>
  <si>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</si>
  <si>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</si>
  <si>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</si>
  <si>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</si>
  <si>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</si>
  <si>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</si>
  <si>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</si>
  <si>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</si>
  <si>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</si>
  <si>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</si>
  <si>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</si>
  <si>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</si>
  <si>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</si>
  <si>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</si>
  <si>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</si>
  <si>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</si>
  <si>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</si>
  <si>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</si>
  <si>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</si>
  <si>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</si>
  <si>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</si>
  <si>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</si>
  <si>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</si>
  <si>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</si>
  <si>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</si>
  <si>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</si>
  <si>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</si>
  <si>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</si>
  <si>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</si>
  <si>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</si>
  <si>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</si>
  <si>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</si>
  <si>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</si>
  <si>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</si>
  <si>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</si>
  <si>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</si>
  <si>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</si>
  <si>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</si>
  <si>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</si>
  <si>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</si>
  <si>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</si>
  <si>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</si>
  <si>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</si>
  <si>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</si>
  <si>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</si>
  <si>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</si>
  <si>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</si>
  <si>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</si>
  <si>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</si>
  <si>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</si>
  <si>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</si>
  <si>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</si>
  <si>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</si>
  <si>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</si>
  <si>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</si>
  <si>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</si>
  <si>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</si>
  <si>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</si>
  <si>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</si>
  <si>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</si>
  <si>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</si>
  <si>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</si>
  <si>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</si>
  <si>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</si>
  <si>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</si>
  <si>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</si>
  <si>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</si>
  <si>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</si>
  <si>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</si>
  <si>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</si>
  <si>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</si>
  <si>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</si>
  <si>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</si>
  <si>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</si>
  <si>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</si>
  <si>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</si>
  <si>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</si>
  <si>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</si>
  <si>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</si>
  <si>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</si>
  <si>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</si>
  <si>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</si>
  <si>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</si>
  <si>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</si>
  <si>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</si>
  <si>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</si>
  <si>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</si>
  <si>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</si>
  <si>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</si>
  <si>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</si>
  <si>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</si>
  <si>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</si>
  <si>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</si>
  <si>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</si>
  <si>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</si>
  <si>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</si>
  <si>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</si>
  <si>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</si>
  <si>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</si>
  <si>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</si>
  <si>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</si>
  <si>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</si>
  <si>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</si>
  <si>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</si>
  <si>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</si>
  <si>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</si>
  <si>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</si>
  <si>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</si>
  <si>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</si>
  <si>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</si>
  <si>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</si>
  <si>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</si>
  <si>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</si>
  <si>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</si>
  <si>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</si>
  <si>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</si>
  <si>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</si>
  <si>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</si>
  <si>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</si>
  <si>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</si>
  <si>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</si>
  <si>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</si>
  <si>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</si>
  <si>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</si>
  <si>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</si>
  <si>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</si>
  <si>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</si>
  <si>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</si>
  <si>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</si>
  <si>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</si>
  <si>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</si>
  <si>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</si>
  <si>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</si>
  <si>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</si>
  <si>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</si>
  <si>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</si>
  <si>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</si>
  <si>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</si>
  <si>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</si>
  <si>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</si>
  <si>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</si>
  <si>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</si>
  <si>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</si>
  <si>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</si>
  <si>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</si>
  <si>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</si>
  <si>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</si>
  <si>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</si>
  <si>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</si>
  <si>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</si>
  <si>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</si>
  <si>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</si>
  <si>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</si>
  <si>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</si>
  <si>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</si>
  <si>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</si>
  <si>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</si>
  <si>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</si>
  <si>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</si>
  <si>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</si>
  <si>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</si>
  <si>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</si>
  <si>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</si>
  <si>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</si>
  <si>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</si>
  <si>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</si>
  <si>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</si>
  <si>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</si>
  <si>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</si>
  <si>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</si>
  <si>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</si>
  <si>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</si>
  <si>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</si>
  <si>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</si>
  <si>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</si>
  <si>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</si>
  <si>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</si>
  <si>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</si>
  <si>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</si>
  <si>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</si>
  <si>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</si>
  <si>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</si>
  <si>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</si>
  <si>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</si>
  <si>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</si>
  <si>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</si>
  <si>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</si>
  <si>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</si>
  <si>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</si>
  <si>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</si>
  <si>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</si>
  <si>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</si>
  <si>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</si>
  <si>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</si>
  <si>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</si>
  <si>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</si>
  <si>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</si>
  <si>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</si>
  <si>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</si>
  <si>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</si>
  <si>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</si>
  <si>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</si>
  <si>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</si>
  <si>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</si>
  <si>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</si>
  <si>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</si>
  <si>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</si>
  <si>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</si>
  <si>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</si>
  <si>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</si>
  <si>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</si>
  <si>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</si>
  <si>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</si>
  <si>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</si>
  <si>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</si>
  <si>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</si>
  <si>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</si>
  <si>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</si>
  <si>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</si>
  <si>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</si>
  <si>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</si>
  <si>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</si>
  <si>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</si>
  <si>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</si>
  <si>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</si>
  <si>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</si>
  <si>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</si>
  <si>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</si>
  <si>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</si>
  <si>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</si>
  <si>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</si>
  <si>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</si>
  <si>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</si>
  <si>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</si>
  <si>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</si>
  <si>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</si>
  <si>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</si>
  <si>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</si>
  <si>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</si>
  <si>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</si>
  <si>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</si>
  <si>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</si>
  <si>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</si>
  <si>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</si>
  <si>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</si>
  <si>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</si>
  <si>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</si>
  <si>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</si>
  <si>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</si>
  <si>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</si>
  <si>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</si>
  <si>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</si>
  <si>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</si>
  <si>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</si>
  <si>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</si>
  <si>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</si>
  <si>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</si>
  <si>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</si>
  <si>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</si>
  <si>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</si>
  <si>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</si>
  <si>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</si>
  <si>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</si>
  <si>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</si>
  <si>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</si>
  <si>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</si>
  <si>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</si>
  <si>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</si>
  <si>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</si>
  <si>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</si>
  <si>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</si>
  <si>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</si>
  <si>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</si>
  <si>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</si>
  <si>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</si>
  <si>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</si>
  <si>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</si>
  <si>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</si>
  <si>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</si>
  <si>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</si>
  <si>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</si>
  <si>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</si>
  <si>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</si>
  <si>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</si>
  <si>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</si>
  <si>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</si>
  <si>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</si>
  <si>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</si>
  <si>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</si>
  <si>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</si>
  <si>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</si>
  <si>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</si>
  <si>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</si>
  <si>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</si>
  <si>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</si>
  <si>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</si>
  <si>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</si>
  <si>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</si>
  <si>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</si>
  <si>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</si>
  <si>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</si>
  <si>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</si>
  <si>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</si>
  <si>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</si>
  <si>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</si>
  <si>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</si>
  <si>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</si>
  <si>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</si>
  <si>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</si>
  <si>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</si>
  <si>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</si>
  <si>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</si>
  <si>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</si>
  <si>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</si>
  <si>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</si>
  <si>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</si>
  <si>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</si>
  <si>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</si>
  <si>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</si>
  <si>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</si>
  <si>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</si>
  <si>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</si>
  <si>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</si>
  <si>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</si>
  <si>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</si>
  <si>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</si>
  <si>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</si>
  <si>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</si>
  <si>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</si>
  <si>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</si>
  <si>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</si>
  <si>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</si>
  <si>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</si>
  <si>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</si>
  <si>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</si>
  <si>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</si>
  <si>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</si>
  <si>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</si>
  <si>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</si>
  <si>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</si>
  <si>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</si>
  <si>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</si>
  <si>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</si>
  <si>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</si>
  <si>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</si>
  <si>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</si>
  <si>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</si>
  <si>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</si>
  <si>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</si>
  <si>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</si>
  <si>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</si>
  <si>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</si>
  <si>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</si>
  <si>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</si>
  <si>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</si>
  <si>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</si>
  <si>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</si>
  <si>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</si>
  <si>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</si>
  <si>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</si>
  <si>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</si>
  <si>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</si>
  <si>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</si>
  <si>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</si>
  <si>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</si>
  <si>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</si>
  <si>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</si>
  <si>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</si>
  <si>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</si>
  <si>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</si>
  <si>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</si>
  <si>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</si>
  <si>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</si>
  <si>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</si>
  <si>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</si>
  <si>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</si>
  <si>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</si>
  <si>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</si>
  <si>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</si>
  <si>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</si>
  <si>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</si>
  <si>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</si>
  <si>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</si>
  <si>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</si>
  <si>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</si>
  <si>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</si>
  <si>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</si>
  <si>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</si>
  <si>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</si>
  <si>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</si>
  <si>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</si>
  <si>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</si>
  <si>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</si>
  <si>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</si>
  <si>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</si>
  <si>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</si>
  <si>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</si>
  <si>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</si>
  <si>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</si>
  <si>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</si>
  <si>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</si>
  <si>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</si>
  <si>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</si>
  <si>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</si>
  <si>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</si>
  <si>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</si>
  <si>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</si>
  <si>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</si>
  <si>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</si>
  <si>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</si>
  <si>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</si>
  <si>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</si>
  <si>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</si>
  <si>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</si>
  <si>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</si>
  <si>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</si>
  <si>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</si>
  <si>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</si>
  <si>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</si>
  <si>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</si>
  <si>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</si>
  <si>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</si>
  <si>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</si>
  <si>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</si>
  <si>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</si>
  <si>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</si>
  <si>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</si>
  <si>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</si>
  <si>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</si>
  <si>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</si>
  <si>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</si>
  <si>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</si>
  <si>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</si>
  <si>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</si>
  <si>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</si>
  <si>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</si>
  <si>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</si>
  <si>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</si>
  <si>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</si>
  <si>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</si>
  <si>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</si>
  <si>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</si>
  <si>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</si>
  <si>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</si>
  <si>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</si>
  <si>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</si>
  <si>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</si>
  <si>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</si>
  <si>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</si>
  <si>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</si>
  <si>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</si>
  <si>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</si>
  <si>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</si>
  <si>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</si>
  <si>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</si>
  <si>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</si>
  <si>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</si>
  <si>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</si>
  <si>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</si>
  <si>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</si>
  <si>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</si>
  <si>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</si>
  <si>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</si>
  <si>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</si>
  <si>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</si>
  <si>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</si>
  <si>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</si>
  <si>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</si>
  <si>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</si>
  <si>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</si>
  <si>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</si>
  <si>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</si>
  <si>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</si>
  <si>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</si>
  <si>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</si>
  <si>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</si>
  <si>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</si>
  <si>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</si>
  <si>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</si>
  <si>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</si>
  <si>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</si>
  <si>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</si>
  <si>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</si>
  <si>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</si>
  <si>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</si>
  <si>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</si>
  <si>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</si>
  <si>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</si>
  <si>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</si>
  <si>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</si>
  <si>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</si>
  <si>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</si>
  <si>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</si>
  <si>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</si>
  <si>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</si>
  <si>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</si>
  <si>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</si>
  <si>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</si>
  <si>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</si>
  <si>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</si>
  <si>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</si>
  <si>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</si>
  <si>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</si>
  <si>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</si>
  <si>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</si>
  <si>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</si>
  <si>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</si>
  <si>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</si>
  <si>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</si>
  <si>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</si>
  <si>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</si>
  <si>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</si>
  <si>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</si>
  <si>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</si>
  <si>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</si>
  <si>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</si>
  <si>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</si>
  <si>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</si>
  <si>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</si>
  <si>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</si>
  <si>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</si>
  <si>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</si>
  <si>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</si>
  <si>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</si>
  <si>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</si>
  <si>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</si>
  <si>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</si>
  <si>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</si>
  <si>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</si>
  <si>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</si>
  <si>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</si>
  <si>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</si>
  <si>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</si>
  <si>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</si>
  <si>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</si>
  <si>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</si>
  <si>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</si>
  <si>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</si>
  <si>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</si>
  <si>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</si>
  <si>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</si>
  <si>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</si>
  <si>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</si>
  <si>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</si>
  <si>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</si>
  <si>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</si>
  <si>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</si>
  <si>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</si>
  <si>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</si>
  <si>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</si>
  <si>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</si>
  <si>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</si>
  <si>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</si>
  <si>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</si>
  <si>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</si>
  <si>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</si>
  <si>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</si>
  <si>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</si>
  <si>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</si>
  <si>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</si>
  <si>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</si>
  <si>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</si>
  <si>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</si>
  <si>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</si>
  <si>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</si>
  <si>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</si>
  <si>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</si>
  <si>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</si>
  <si>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</si>
  <si>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</si>
  <si>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</si>
  <si>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</si>
  <si>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</si>
  <si>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</si>
  <si>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</si>
  <si>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</si>
  <si>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</si>
  <si>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</si>
  <si>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</si>
  <si>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</si>
  <si>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</si>
  <si>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</si>
  <si>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</si>
  <si>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</si>
  <si>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</si>
  <si>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</si>
  <si>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</si>
  <si>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</si>
  <si>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</si>
  <si>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</si>
  <si>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</si>
  <si>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</si>
  <si>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</si>
  <si>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</si>
  <si>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</si>
  <si>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</si>
  <si>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</si>
  <si>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</si>
  <si>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</si>
  <si>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</si>
  <si>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</si>
  <si>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</si>
  <si>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</si>
  <si>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</si>
  <si>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</si>
  <si>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</si>
  <si>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</si>
  <si>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</si>
  <si>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</si>
  <si>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</si>
  <si>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</si>
  <si>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</si>
  <si>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</si>
  <si>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</si>
  <si>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</si>
  <si>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</si>
  <si>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</si>
  <si>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</si>
  <si>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</si>
  <si>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</si>
  <si>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</si>
  <si>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</si>
  <si>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</si>
  <si>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</si>
  <si>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</si>
  <si>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</si>
  <si>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</si>
  <si>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</si>
  <si>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</si>
  <si>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</si>
  <si>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</si>
  <si>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</si>
  <si>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</si>
  <si>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</si>
  <si>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</si>
  <si>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</si>
  <si>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</si>
  <si>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</si>
  <si>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</si>
  <si>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</si>
  <si>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</si>
  <si>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</si>
  <si>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</si>
  <si>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</si>
  <si>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</si>
  <si>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</si>
  <si>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</si>
  <si>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</si>
  <si>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</si>
  <si>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</si>
  <si>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</si>
  <si>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</si>
  <si>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</si>
  <si>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</si>
  <si>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</si>
  <si>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</si>
  <si>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</si>
  <si>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</si>
  <si>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</si>
  <si>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</si>
  <si>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</si>
  <si>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</si>
  <si>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</si>
  <si>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</si>
  <si>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</si>
  <si>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</si>
  <si>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</si>
  <si>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</si>
  <si>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</si>
  <si>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</si>
  <si>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</si>
  <si>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</si>
  <si>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</si>
  <si>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</si>
  <si>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</si>
  <si>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</si>
  <si>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</si>
  <si>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</si>
  <si>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</si>
  <si>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</si>
  <si>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</si>
  <si>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</si>
  <si>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</si>
  <si>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</si>
  <si>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</si>
  <si>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</si>
  <si>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</si>
  <si>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</si>
  <si>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</si>
  <si>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</si>
  <si>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</si>
  <si>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</si>
  <si>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</si>
  <si>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</si>
  <si>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</si>
  <si>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</si>
  <si>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</si>
  <si>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</si>
  <si>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</si>
  <si>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</si>
  <si>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</si>
  <si>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</si>
  <si>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</si>
  <si>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</si>
  <si>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</si>
  <si>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</si>
  <si>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</si>
  <si>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</si>
  <si>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</si>
  <si>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</si>
  <si>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</si>
  <si>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</si>
  <si>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</si>
  <si>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</si>
  <si>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</si>
  <si>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</si>
  <si>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</si>
  <si>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</si>
  <si>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</si>
  <si>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</si>
  <si>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</si>
  <si>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</si>
  <si>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</si>
  <si>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</si>
  <si>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</si>
  <si>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</si>
  <si>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</si>
  <si>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</si>
  <si>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</si>
  <si>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</si>
  <si>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</si>
  <si>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</si>
  <si>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</si>
  <si>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</si>
  <si>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</si>
  <si>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</si>
  <si>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</si>
  <si>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</si>
  <si>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</si>
  <si>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</si>
  <si>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</si>
  <si>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</si>
  <si>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</si>
  <si>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</si>
  <si>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</si>
  <si>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</si>
  <si>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</si>
  <si>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</si>
  <si>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</si>
  <si>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</si>
  <si>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</si>
  <si>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</si>
  <si>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</si>
  <si>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</si>
  <si>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</si>
  <si>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</si>
  <si>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</si>
  <si>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</si>
  <si>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</si>
  <si>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</si>
  <si>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</si>
  <si>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</si>
  <si>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</si>
  <si>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</si>
  <si>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</si>
  <si>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</si>
  <si>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</si>
  <si>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</si>
  <si>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</si>
  <si>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</si>
  <si>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</si>
  <si>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</si>
  <si>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</si>
  <si>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</si>
  <si>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</si>
  <si>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</si>
  <si>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</si>
  <si>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</si>
  <si>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</si>
  <si>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</si>
  <si>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</si>
  <si>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</si>
  <si>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</si>
  <si>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</si>
  <si>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</si>
  <si>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</si>
  <si>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</si>
  <si>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</si>
  <si>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</si>
  <si>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</si>
  <si>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</si>
  <si>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</si>
  <si>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</si>
  <si>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</si>
  <si>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</si>
  <si>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</si>
  <si>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</si>
  <si>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</si>
  <si>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</si>
  <si>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</si>
  <si>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</si>
  <si>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</si>
  <si>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</si>
  <si>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</si>
  <si>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</si>
  <si>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</si>
  <si>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</si>
  <si>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</si>
  <si>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</si>
  <si>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</si>
  <si>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</si>
  <si>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</si>
  <si>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</si>
  <si>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</si>
  <si>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</si>
  <si>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</si>
  <si>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</si>
  <si>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</si>
  <si>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</si>
  <si>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</si>
  <si>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</si>
  <si>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</si>
  <si>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</si>
  <si>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</si>
  <si>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</si>
  <si>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</si>
  <si>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</si>
  <si>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</si>
  <si>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</si>
  <si>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</si>
  <si>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</si>
  <si>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</si>
  <si>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</si>
  <si>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</si>
  <si>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</si>
  <si>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</si>
  <si>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</si>
  <si>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</si>
  <si>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</si>
  <si>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</si>
  <si>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</si>
  <si>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</si>
  <si>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</si>
  <si>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</si>
  <si>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</si>
  <si>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</si>
  <si>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</si>
  <si>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</si>
  <si>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</si>
  <si>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</si>
  <si>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</si>
  <si>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</si>
  <si>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</si>
  <si>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</si>
  <si>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</si>
  <si>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</si>
  <si>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</si>
  <si>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</si>
  <si>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</si>
  <si>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</si>
  <si>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</si>
  <si>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</si>
  <si>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</si>
  <si>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</si>
  <si>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</si>
  <si>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</si>
  <si>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</si>
  <si>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</si>
  <si>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</si>
  <si>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</si>
  <si>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</si>
  <si>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</si>
  <si>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</si>
  <si>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</si>
  <si>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</si>
  <si>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</si>
  <si>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</si>
  <si>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</si>
  <si>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</si>
  <si>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</si>
  <si>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</si>
  <si>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</si>
  <si>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</si>
  <si>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</si>
  <si>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</si>
  <si>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</si>
  <si>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</si>
  <si>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</si>
  <si>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</si>
  <si>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</si>
  <si>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</si>
  <si>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</si>
  <si>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</si>
  <si>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</si>
  <si>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</si>
  <si>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</si>
  <si>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</si>
  <si>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</si>
  <si>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</si>
  <si>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</si>
  <si>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</si>
  <si>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</si>
  <si>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</si>
  <si>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</si>
  <si>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</si>
  <si>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</si>
  <si>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</si>
  <si>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</si>
  <si>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</si>
  <si>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</si>
  <si>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</si>
  <si>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</si>
  <si>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</si>
  <si>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</si>
  <si>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</si>
  <si>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</si>
  <si>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</si>
  <si>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</si>
  <si>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</si>
  <si>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</si>
  <si>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</si>
  <si>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</si>
  <si>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</si>
  <si>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</si>
  <si>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</si>
  <si>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</si>
  <si>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</si>
  <si>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</si>
  <si>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</si>
  <si>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</si>
  <si>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</si>
  <si>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</si>
  <si>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</si>
  <si>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</si>
  <si>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</si>
  <si>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</si>
  <si>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</si>
  <si>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</si>
  <si>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</si>
  <si>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</si>
  <si>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</si>
  <si>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</si>
  <si>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</si>
  <si>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</si>
  <si>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</si>
  <si>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</si>
  <si>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</si>
  <si>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</si>
  <si>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</si>
  <si>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</si>
  <si>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</si>
  <si>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</si>
  <si>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</si>
  <si>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</si>
  <si>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</si>
  <si>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</si>
  <si>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</si>
  <si>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</si>
  <si>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</si>
  <si>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</si>
  <si>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</si>
  <si>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</si>
  <si>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</si>
  <si>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</si>
  <si>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</si>
  <si>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</si>
  <si>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</si>
  <si>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</si>
  <si>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</si>
  <si>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</si>
  <si>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</si>
  <si>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</si>
  <si>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</si>
  <si>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</si>
  <si>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</si>
  <si>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</si>
  <si>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</si>
  <si>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</si>
  <si>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</si>
  <si>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</si>
  <si>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</si>
  <si>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</si>
  <si>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</si>
  <si>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</si>
  <si>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</si>
  <si>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</si>
  <si>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</si>
  <si>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</si>
  <si>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</si>
  <si>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</si>
  <si>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</si>
  <si>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</si>
  <si>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</si>
  <si>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</si>
  <si>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</si>
  <si>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</si>
  <si>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</si>
  <si>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</si>
  <si>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</si>
  <si>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</si>
  <si>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</si>
  <si>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</si>
  <si>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</si>
  <si>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</si>
  <si>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</si>
  <si>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</si>
  <si>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</si>
  <si>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</si>
  <si>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</si>
  <si>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</si>
  <si>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</si>
  <si>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</si>
  <si>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</si>
  <si>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</si>
  <si>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</si>
  <si>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</si>
  <si>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</si>
  <si>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</si>
  <si>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</si>
  <si>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</si>
  <si>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</si>
  <si>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</si>
  <si>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</si>
  <si>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</si>
  <si>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</si>
  <si>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</si>
  <si>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</si>
  <si>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</si>
  <si>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</si>
  <si>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</si>
  <si>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</si>
  <si>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</si>
  <si>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</si>
  <si>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</si>
  <si>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</si>
  <si>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</si>
  <si>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</si>
  <si>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</si>
  <si>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</si>
  <si>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</si>
  <si>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</si>
  <si>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</si>
  <si>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</si>
  <si>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</si>
  <si>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</si>
  <si>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</si>
  <si>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</si>
  <si>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</si>
  <si>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</si>
  <si>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</si>
  <si>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</si>
  <si>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</si>
  <si>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</si>
  <si>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</si>
  <si>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</si>
  <si>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</si>
  <si>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</si>
  <si>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</si>
  <si>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</si>
  <si>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</si>
  <si>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</si>
  <si>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</si>
  <si>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</si>
  <si>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</si>
  <si>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</si>
  <si>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</si>
  <si>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</si>
  <si>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</si>
  <si>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</si>
  <si>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</si>
  <si>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</si>
  <si>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</si>
  <si>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</si>
  <si>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</si>
  <si>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</si>
  <si>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</si>
  <si>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</si>
  <si>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</si>
  <si>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</si>
  <si>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</si>
  <si>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</si>
  <si>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</si>
  <si>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</si>
  <si>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</si>
  <si>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</si>
  <si>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</si>
  <si>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</si>
  <si>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</si>
  <si>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</si>
  <si>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</si>
  <si>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</si>
  <si>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</si>
  <si>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</si>
  <si>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</si>
  <si>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</si>
  <si>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</si>
  <si>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</si>
  <si>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</si>
  <si>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</si>
  <si>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</si>
  <si>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</si>
  <si>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</si>
  <si>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</si>
  <si>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</si>
  <si>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</si>
  <si>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</si>
  <si>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</si>
  <si>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</si>
  <si>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</si>
  <si>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</si>
  <si>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</si>
  <si>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</si>
  <si>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</si>
  <si>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</si>
  <si>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</si>
  <si>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</si>
  <si>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</si>
  <si>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</si>
  <si>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</si>
  <si>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</si>
  <si>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</si>
  <si>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</si>
  <si>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</si>
  <si>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</si>
  <si>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</si>
  <si>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</si>
  <si>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</si>
  <si>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</si>
  <si>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</si>
  <si>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</si>
  <si>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</si>
  <si>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</si>
  <si>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</si>
  <si>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</si>
  <si>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</si>
  <si>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</si>
  <si>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</si>
  <si>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</si>
  <si>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</si>
  <si>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</si>
  <si>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</si>
  <si>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</si>
  <si>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</si>
  <si>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</si>
  <si>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</si>
  <si>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</si>
  <si>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</si>
  <si>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</si>
  <si>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</si>
  <si>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</si>
  <si>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</si>
  <si>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</si>
  <si>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</si>
  <si>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</si>
  <si>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</si>
  <si>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</si>
  <si>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</si>
  <si>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</si>
  <si>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</si>
  <si>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</si>
  <si>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</si>
  <si>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</si>
  <si>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</si>
  <si>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</si>
  <si>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</si>
  <si>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</si>
  <si>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</si>
  <si>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</si>
  <si>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</si>
  <si>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</si>
  <si>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</si>
  <si>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</si>
  <si>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</si>
  <si>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</si>
  <si>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</si>
  <si>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</si>
  <si>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</si>
  <si>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</si>
  <si>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</si>
  <si>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</si>
  <si>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</si>
  <si>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</si>
  <si>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</si>
  <si>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</si>
  <si>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</si>
  <si>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</si>
  <si>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</si>
  <si>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</si>
  <si>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</si>
  <si>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</si>
  <si>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</si>
  <si>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</si>
  <si>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</si>
  <si>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</si>
  <si>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</si>
  <si>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</si>
  <si>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</si>
  <si>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</si>
  <si>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</si>
  <si>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</si>
  <si>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</si>
  <si>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</si>
  <si>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</si>
  <si>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</si>
  <si>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</si>
  <si>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</si>
  <si>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</si>
  <si>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</si>
  <si>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</si>
  <si>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</si>
  <si>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</si>
  <si>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</si>
  <si>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</si>
  <si>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</si>
  <si>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</si>
  <si>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</si>
  <si>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</si>
  <si>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</si>
  <si>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</si>
  <si>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</si>
  <si>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</si>
  <si>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</si>
  <si>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</si>
  <si>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</si>
  <si>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</si>
  <si>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</si>
  <si>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</si>
  <si>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</si>
  <si>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</si>
  <si>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</si>
  <si>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</si>
  <si>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</si>
  <si>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</si>
  <si>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</si>
  <si>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</si>
  <si>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</si>
  <si>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</si>
  <si>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</si>
  <si>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</si>
  <si>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</si>
  <si>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</si>
  <si>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</si>
  <si>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</si>
  <si>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</si>
  <si>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</si>
  <si>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</si>
  <si>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</si>
  <si>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</si>
  <si>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</si>
  <si>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</si>
  <si>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</si>
  <si>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</si>
  <si>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</si>
  <si>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</si>
  <si>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</si>
  <si>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</si>
  <si>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</si>
  <si>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</si>
  <si>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</si>
  <si>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</si>
  <si>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</si>
  <si>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</si>
  <si>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</si>
  <si>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</si>
  <si>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</si>
  <si>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</si>
  <si>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</si>
  <si>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</si>
  <si>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</si>
  <si>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</si>
  <si>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</si>
  <si>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</si>
  <si>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</si>
  <si>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</si>
  <si>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</si>
  <si>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</si>
  <si>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</si>
  <si>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</si>
  <si>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</si>
  <si>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</si>
  <si>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</si>
  <si>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</si>
  <si>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</si>
  <si>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</si>
  <si>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</si>
  <si>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</si>
  <si>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</si>
  <si>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</si>
  <si>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</si>
  <si>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</si>
  <si>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</si>
  <si>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</si>
  <si>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</si>
  <si>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</si>
  <si>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</si>
  <si>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</si>
  <si>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</si>
  <si>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</si>
  <si>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</si>
  <si>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</si>
  <si>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</si>
  <si>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</si>
  <si>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</si>
  <si>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</si>
  <si>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</si>
  <si>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</si>
  <si>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</si>
  <si>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</si>
  <si>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</si>
  <si>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</si>
  <si>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</si>
  <si>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</si>
  <si>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</si>
  <si>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</si>
  <si>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</si>
  <si>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</si>
  <si>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</si>
  <si>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</si>
  <si>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</si>
  <si>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</si>
  <si>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</si>
  <si>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</si>
  <si>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</si>
  <si>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</si>
  <si>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</si>
  <si>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</si>
  <si>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</si>
  <si>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</si>
  <si>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</si>
  <si>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</si>
  <si>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</si>
  <si>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</si>
  <si>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</si>
  <si>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</si>
  <si>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</si>
  <si>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</si>
  <si>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</si>
  <si>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</si>
  <si>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</si>
  <si>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</si>
  <si>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</si>
  <si>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</si>
  <si>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</si>
  <si>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</si>
  <si>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</si>
  <si>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</si>
  <si>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</si>
  <si>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</si>
  <si>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</si>
  <si>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</si>
  <si>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</si>
  <si>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</si>
  <si>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</si>
  <si>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</si>
  <si>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</si>
  <si>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</si>
  <si>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</si>
  <si>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</si>
  <si>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</si>
  <si>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</si>
  <si>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</si>
  <si>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</si>
  <si>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</si>
  <si>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</si>
  <si>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</si>
  <si>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</si>
  <si>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</si>
  <si>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</si>
  <si>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</si>
  <si>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</si>
  <si>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</si>
  <si>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</si>
  <si>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</si>
  <si>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</si>
  <si>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</si>
  <si>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</si>
  <si>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</si>
  <si>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</si>
  <si>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</si>
  <si>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</si>
  <si>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</si>
  <si>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</si>
  <si>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</si>
  <si>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</si>
  <si>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</si>
  <si>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</si>
  <si>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</si>
  <si>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</si>
  <si>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</si>
  <si>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</si>
  <si>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</si>
  <si>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</si>
  <si>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</si>
  <si>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</si>
  <si>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</si>
  <si>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</si>
  <si>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</si>
  <si>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</si>
  <si>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</si>
  <si>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</si>
  <si>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</si>
  <si>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</si>
  <si>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</si>
  <si>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</si>
  <si>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</si>
  <si>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</si>
  <si>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</si>
  <si>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</si>
  <si>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</si>
  <si>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</si>
  <si>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</si>
  <si>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</si>
  <si>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</si>
  <si>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</si>
  <si>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</si>
  <si>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</si>
  <si>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</si>
  <si>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</si>
  <si>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</si>
  <si>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</si>
  <si>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</si>
  <si>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</si>
  <si>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</si>
  <si>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</si>
  <si>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</si>
  <si>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</si>
  <si>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</si>
  <si>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</si>
  <si>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</si>
  <si>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</si>
  <si>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</si>
  <si>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</si>
  <si>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</si>
  <si>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</si>
  <si>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</si>
  <si>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</si>
  <si>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</si>
  <si>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</si>
  <si>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</si>
  <si>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</si>
  <si>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</si>
  <si>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</si>
  <si>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</si>
  <si>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</si>
  <si>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</si>
  <si>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</si>
  <si>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</si>
  <si>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</si>
  <si>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</si>
  <si>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</si>
  <si>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</si>
  <si>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</si>
  <si>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</si>
  <si>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</si>
  <si>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</si>
  <si>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</si>
  <si>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</si>
  <si>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</si>
  <si>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</si>
  <si>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</si>
  <si>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</si>
  <si>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</si>
  <si>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</si>
  <si>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</si>
  <si>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</si>
  <si>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</si>
  <si>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</si>
  <si>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</si>
  <si>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</si>
  <si>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</si>
  <si>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</si>
  <si>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</si>
  <si>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</si>
  <si>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</si>
  <si>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</si>
  <si>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</si>
  <si>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</si>
  <si>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</si>
  <si>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</si>
  <si>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</si>
  <si>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</si>
  <si>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</si>
  <si>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</si>
  <si>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</si>
  <si>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</si>
  <si>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</si>
  <si>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</si>
  <si>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</si>
  <si>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</si>
  <si>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</si>
  <si>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</si>
  <si>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</si>
  <si>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</si>
  <si>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</si>
  <si>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</si>
  <si>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</si>
  <si>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</si>
  <si>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</si>
  <si>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</si>
  <si>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</si>
  <si>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</si>
  <si>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</si>
  <si>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</si>
  <si>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</si>
  <si>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</si>
  <si>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</si>
  <si>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</si>
  <si>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</si>
  <si>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</si>
  <si>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</si>
  <si>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</si>
  <si>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</si>
  <si>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</si>
  <si>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</si>
  <si>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</si>
  <si>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</si>
  <si>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</si>
  <si>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</si>
  <si>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</si>
  <si>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</si>
  <si>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</si>
  <si>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</si>
  <si>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</si>
  <si>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</si>
  <si>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</si>
  <si>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</si>
  <si>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</si>
  <si>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</si>
  <si>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</si>
  <si>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</si>
  <si>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</si>
  <si>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</si>
  <si>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</si>
  <si>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</si>
  <si>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</si>
  <si>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</si>
  <si>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</si>
  <si>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</si>
  <si>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</si>
  <si>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</si>
  <si>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</si>
  <si>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</si>
  <si>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</si>
  <si>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</si>
  <si>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</si>
  <si>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</si>
  <si>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</si>
  <si>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</si>
  <si>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</si>
  <si>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</si>
  <si>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</si>
  <si>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</si>
  <si>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</si>
  <si>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</si>
  <si>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</si>
  <si>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</si>
  <si>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</si>
  <si>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</si>
  <si>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</si>
  <si>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</si>
  <si>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</si>
  <si>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</si>
  <si>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</si>
  <si>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</si>
  <si>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</si>
  <si>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</si>
  <si>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</si>
  <si>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</si>
  <si>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</si>
  <si>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</si>
  <si>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</si>
  <si>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</si>
  <si>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</si>
  <si>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</si>
  <si>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</si>
  <si>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</si>
  <si>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</si>
  <si>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</si>
  <si>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</si>
  <si>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</si>
  <si>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</si>
  <si>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</si>
  <si>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</si>
  <si>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</si>
  <si>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</si>
  <si>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</si>
  <si>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</si>
  <si>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</si>
  <si>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</si>
  <si>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</si>
  <si>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</si>
  <si>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</si>
  <si>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</si>
  <si>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</si>
  <si>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</si>
  <si>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</si>
  <si>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</si>
  <si>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</si>
  <si>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</si>
  <si>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</si>
  <si>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</si>
  <si>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</si>
  <si>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</si>
  <si>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</si>
  <si>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</si>
  <si>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</si>
  <si>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</si>
  <si>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</si>
  <si>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</si>
  <si>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</si>
  <si>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</si>
  <si>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</si>
  <si>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</si>
  <si>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</si>
  <si>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</si>
  <si>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</si>
  <si>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</si>
  <si>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</si>
  <si>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</si>
  <si>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</si>
  <si>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</si>
  <si>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</si>
  <si>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</si>
  <si>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</si>
  <si>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</si>
  <si>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</si>
  <si>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</si>
  <si>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</si>
  <si>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</si>
  <si>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</si>
  <si>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</si>
  <si>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</si>
  <si>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</si>
  <si>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</si>
  <si>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</si>
  <si>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</si>
  <si>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</si>
  <si>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</si>
  <si>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</si>
  <si>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</si>
  <si>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</si>
  <si>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</si>
  <si>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</si>
  <si>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</si>
  <si>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</si>
  <si>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</si>
  <si>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</si>
  <si>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</si>
  <si>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</si>
  <si>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</si>
  <si>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</si>
  <si>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</si>
  <si>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</si>
  <si>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</si>
  <si>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</si>
  <si>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</si>
  <si>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</si>
  <si>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</si>
  <si>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</si>
  <si>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</si>
  <si>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</si>
  <si>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</si>
  <si>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</si>
  <si>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</si>
  <si>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</si>
  <si>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</si>
  <si>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</si>
  <si>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</si>
  <si>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</si>
  <si>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</si>
  <si>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</si>
  <si>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</si>
  <si>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</si>
  <si>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</si>
  <si>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</si>
  <si>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</si>
  <si>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</si>
  <si>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</si>
  <si>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</si>
  <si>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</si>
  <si>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</si>
  <si>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</si>
  <si>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</si>
  <si>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</si>
  <si>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</si>
  <si>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</si>
  <si>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</si>
  <si>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</si>
  <si>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</si>
  <si>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</si>
  <si>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</si>
  <si>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</si>
  <si>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</si>
  <si>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</si>
  <si>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</si>
  <si>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</si>
  <si>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</si>
  <si>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</si>
  <si>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</si>
  <si>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</si>
  <si>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</si>
  <si>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</si>
  <si>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</si>
  <si>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</si>
  <si>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</si>
  <si>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</si>
  <si>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</si>
  <si>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</si>
  <si>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</si>
  <si>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</si>
  <si>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</si>
  <si>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</si>
  <si>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</si>
  <si>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</si>
  <si>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</si>
  <si>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</si>
  <si>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</si>
  <si>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</si>
  <si>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</si>
  <si>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</si>
  <si>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</si>
  <si>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</si>
  <si>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</si>
  <si>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</si>
  <si>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</si>
  <si>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</si>
  <si>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</si>
  <si>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</si>
  <si>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</si>
  <si>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</si>
  <si>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</si>
  <si>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</si>
  <si>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</si>
  <si>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</si>
  <si>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</si>
  <si>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</si>
  <si>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</si>
  <si>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</si>
  <si>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</si>
  <si>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</si>
  <si>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</si>
  <si>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</si>
  <si>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</si>
  <si>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</si>
  <si>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</si>
  <si>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</si>
  <si>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</si>
  <si>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</si>
  <si>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</si>
  <si>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</si>
  <si>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</si>
  <si>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</si>
  <si>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</si>
  <si>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</si>
  <si>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</si>
  <si>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</si>
  <si>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</si>
  <si>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</si>
  <si>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</si>
  <si>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</si>
  <si>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</si>
  <si>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</si>
  <si>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</si>
  <si>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</si>
  <si>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</si>
  <si>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</si>
  <si>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</si>
  <si>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</si>
  <si>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</si>
  <si>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</si>
  <si>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</si>
  <si>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</si>
  <si>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</si>
  <si>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</si>
  <si>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</si>
  <si>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</si>
  <si>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</si>
  <si>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</si>
  <si>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</si>
  <si>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</si>
  <si>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</si>
  <si>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</si>
  <si>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</si>
  <si>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</si>
  <si>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</si>
  <si>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</si>
  <si>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</si>
  <si>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</si>
  <si>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</si>
  <si>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</si>
  <si>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</si>
  <si>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</si>
  <si>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</si>
  <si>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</si>
  <si>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</si>
  <si>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</si>
  <si>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</si>
  <si>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</si>
  <si>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</si>
  <si>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</si>
  <si>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</si>
  <si>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</si>
  <si>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</si>
  <si>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</si>
  <si>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</si>
  <si>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</si>
  <si>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</si>
  <si>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</si>
  <si>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</si>
  <si>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</si>
  <si>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</si>
  <si>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</si>
  <si>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</si>
  <si>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</si>
  <si>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</si>
  <si>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</si>
  <si>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</si>
  <si>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</si>
  <si>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</si>
  <si>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</si>
  <si>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</si>
  <si>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</si>
  <si>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</si>
  <si>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</si>
  <si>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</si>
  <si>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</si>
  <si>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</si>
  <si>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</si>
  <si>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</si>
  <si>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</si>
  <si>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</si>
  <si>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</si>
  <si>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</si>
  <si>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</si>
  <si>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</si>
  <si>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</si>
  <si>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</si>
  <si>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</si>
  <si>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</si>
  <si>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</si>
  <si>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</si>
  <si>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</si>
  <si>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</si>
  <si>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</si>
  <si>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</si>
  <si>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</si>
  <si>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</si>
  <si>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</si>
  <si>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</si>
  <si>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</si>
  <si>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</si>
  <si>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</si>
  <si>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</si>
  <si>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</si>
  <si>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</si>
  <si>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</si>
  <si>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</si>
  <si>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</si>
  <si>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</si>
  <si>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</si>
  <si>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</si>
  <si>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</si>
  <si>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</si>
  <si>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</si>
  <si>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</si>
  <si>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</si>
  <si>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</si>
  <si>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</si>
  <si>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</si>
  <si>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</si>
  <si>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</si>
  <si>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</si>
  <si>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</si>
  <si>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</si>
  <si>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</si>
  <si>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</si>
  <si>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</si>
  <si>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</si>
  <si>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</si>
  <si>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</si>
  <si>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</si>
  <si>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</si>
  <si>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</si>
  <si>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</si>
  <si>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</si>
  <si>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</si>
  <si>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</si>
  <si>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</si>
  <si>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</si>
  <si>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</si>
  <si>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</si>
  <si>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</si>
  <si>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</si>
  <si>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</si>
  <si>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</si>
  <si>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</si>
  <si>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</si>
  <si>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</si>
  <si>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</si>
  <si>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</si>
  <si>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</si>
  <si>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</si>
  <si>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</si>
  <si>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</si>
  <si>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</si>
  <si>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</si>
  <si>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</si>
  <si>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</si>
  <si>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</si>
  <si>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</si>
  <si>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</si>
  <si>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</si>
  <si>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</si>
  <si>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</si>
  <si>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</si>
  <si>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</si>
  <si>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</si>
  <si>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</si>
  <si>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</si>
  <si>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</si>
  <si>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</si>
  <si>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</si>
  <si>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</si>
  <si>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</si>
  <si>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</si>
  <si>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</si>
  <si>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</si>
  <si>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</si>
  <si>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</si>
  <si>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</si>
  <si>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</si>
  <si>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</si>
  <si>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</si>
  <si>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</si>
  <si>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</si>
  <si>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</si>
  <si>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</si>
  <si>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</si>
  <si>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</si>
  <si>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</si>
  <si>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</si>
  <si>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</si>
  <si>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</si>
  <si>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</si>
  <si>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</si>
  <si>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</si>
  <si>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</si>
  <si>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</si>
  <si>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</si>
  <si>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</si>
  <si>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</si>
  <si>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</si>
  <si>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</si>
  <si>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</si>
  <si>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</si>
  <si>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</si>
  <si>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</si>
  <si>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</si>
  <si>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</si>
  <si>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</si>
  <si>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</si>
  <si>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</si>
  <si>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</si>
  <si>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</si>
  <si>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</si>
  <si>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</si>
  <si>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</si>
  <si>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</si>
  <si>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</si>
  <si>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</si>
  <si>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</si>
  <si>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</si>
  <si>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</si>
  <si>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</si>
  <si>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</si>
  <si>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</si>
  <si>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</si>
  <si>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</si>
  <si>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</si>
  <si>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</si>
  <si>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</si>
  <si>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</si>
  <si>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</si>
  <si>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</si>
  <si>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</si>
  <si>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</si>
  <si>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</si>
  <si>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</si>
  <si>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</si>
  <si>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</si>
  <si>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</si>
  <si>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</si>
  <si>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</si>
  <si>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</si>
  <si>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</si>
  <si>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</si>
  <si>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</si>
  <si>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</si>
  <si>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</si>
  <si>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</si>
  <si>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</si>
  <si>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</si>
  <si>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</si>
  <si>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</si>
  <si>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</si>
  <si>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</si>
  <si>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</si>
  <si>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</si>
  <si>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</si>
  <si>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</si>
  <si>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</si>
  <si>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</si>
  <si>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</si>
  <si>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</si>
  <si>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</si>
  <si>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</si>
  <si>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</si>
  <si>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</si>
  <si>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</si>
  <si>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</si>
  <si>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</si>
  <si>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</si>
  <si>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</si>
  <si>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</si>
  <si>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</si>
  <si>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</si>
  <si>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</si>
  <si>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</si>
  <si>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</si>
  <si>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</si>
  <si>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</si>
  <si>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</si>
  <si>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</si>
  <si>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</si>
  <si>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</si>
  <si>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</si>
  <si>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</si>
  <si>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</si>
  <si>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</si>
  <si>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</si>
  <si>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</si>
  <si>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</si>
  <si>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</si>
  <si>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</si>
  <si>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</si>
  <si>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</si>
  <si>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</si>
  <si>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</si>
  <si>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</si>
  <si>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</si>
  <si>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</si>
  <si>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</si>
  <si>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</si>
  <si>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</si>
  <si>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</si>
  <si>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</si>
  <si>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</si>
  <si>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</si>
  <si>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</si>
  <si>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</si>
  <si>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</si>
  <si>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</si>
  <si>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</si>
  <si>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</si>
  <si>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</si>
  <si>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</si>
  <si>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</si>
  <si>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</si>
  <si>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</si>
  <si>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</si>
  <si>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</si>
  <si>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</si>
  <si>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</si>
  <si>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</si>
  <si>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</si>
  <si>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</si>
  <si>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</si>
  <si>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</si>
  <si>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</si>
  <si>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</si>
  <si>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</si>
  <si>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</si>
  <si>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</si>
  <si>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</si>
  <si>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</si>
  <si>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</si>
  <si>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</si>
  <si>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</si>
  <si>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</si>
  <si>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</si>
  <si>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</si>
  <si>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</si>
  <si>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</si>
  <si>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</si>
  <si>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</si>
  <si>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</si>
  <si>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</si>
  <si>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</si>
  <si>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</si>
  <si>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</si>
  <si>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</si>
  <si>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</si>
  <si>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</si>
  <si>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</si>
  <si>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</si>
  <si>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</si>
  <si>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</si>
  <si>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</si>
  <si>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</si>
  <si>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</si>
  <si>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</si>
  <si>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</si>
  <si>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</si>
  <si>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</si>
  <si>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</si>
  <si>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</si>
  <si>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</si>
  <si>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</si>
  <si>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</si>
  <si>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</si>
  <si>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</si>
  <si>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</si>
  <si>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</si>
  <si>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</si>
  <si>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</si>
  <si>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</si>
  <si>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</si>
  <si>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</si>
  <si>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</si>
  <si>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</si>
  <si>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</si>
  <si>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</si>
  <si>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</si>
  <si>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</si>
  <si>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</si>
  <si>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</si>
  <si>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</si>
  <si>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</si>
  <si>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</si>
  <si>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</si>
  <si>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</si>
  <si>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</si>
  <si>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</si>
  <si>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</si>
  <si>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</si>
  <si>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</si>
  <si>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</si>
  <si>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</si>
  <si>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</si>
  <si>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</si>
  <si>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</si>
  <si>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</si>
  <si>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</si>
  <si>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</si>
  <si>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</si>
  <si>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</si>
  <si>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</si>
  <si>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</si>
  <si>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</si>
  <si>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</si>
  <si>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</si>
  <si>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</si>
  <si>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</si>
  <si>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</si>
  <si>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</si>
  <si>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</si>
  <si>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</si>
  <si>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</si>
  <si>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</si>
  <si>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</si>
  <si>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</si>
  <si>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</si>
  <si>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</si>
  <si>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</si>
  <si>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</si>
  <si>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</si>
  <si>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</si>
  <si>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</si>
  <si>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</si>
  <si>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</si>
  <si>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</si>
  <si>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</si>
  <si>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</si>
  <si>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</si>
  <si>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</si>
  <si>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</si>
  <si>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</si>
  <si>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</si>
  <si>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</si>
  <si>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</si>
  <si>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</si>
  <si>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</si>
  <si>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</si>
  <si>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</si>
  <si>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</si>
  <si>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</si>
  <si>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</si>
  <si>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</si>
  <si>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</si>
  <si>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</si>
  <si>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</si>
  <si>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</si>
  <si>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</si>
  <si>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</si>
  <si>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</si>
  <si>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</si>
  <si>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</si>
  <si>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</si>
  <si>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</si>
  <si>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</si>
  <si>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</si>
  <si>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</si>
  <si>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</si>
  <si>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</si>
  <si>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</si>
  <si>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</si>
  <si>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</si>
  <si>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</si>
  <si>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</si>
  <si>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</si>
  <si>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</si>
  <si>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</si>
  <si>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</si>
  <si>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</si>
  <si>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</si>
  <si>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</si>
  <si>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</si>
  <si>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</si>
  <si>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</si>
  <si>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</si>
  <si>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</si>
  <si>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</si>
  <si>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</si>
  <si>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</si>
  <si>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</si>
  <si>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</si>
  <si>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</si>
  <si>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</si>
  <si>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</si>
  <si>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</si>
  <si>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</si>
  <si>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</si>
  <si>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</si>
  <si>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</si>
  <si>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</si>
  <si>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</si>
  <si>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</si>
  <si>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</si>
  <si>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</si>
  <si>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</si>
  <si>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</si>
  <si>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</si>
  <si>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</si>
  <si>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</si>
  <si>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</si>
  <si>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</si>
  <si>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</si>
  <si>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</si>
  <si>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</si>
  <si>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</si>
  <si>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</si>
  <si>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</si>
  <si>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</si>
  <si>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</si>
  <si>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</si>
  <si>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</si>
  <si>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</si>
  <si>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</si>
  <si>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</si>
  <si>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</si>
  <si>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</si>
  <si>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</si>
  <si>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</si>
  <si>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</si>
  <si>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</si>
  <si>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</si>
  <si>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</si>
  <si>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</si>
  <si>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</si>
  <si>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</si>
  <si>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</si>
  <si>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</si>
  <si>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</si>
  <si>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</si>
  <si>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</si>
  <si>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</si>
  <si>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</si>
  <si>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</si>
  <si>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</si>
  <si>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</si>
  <si>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</si>
  <si>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</si>
  <si>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</si>
  <si>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</si>
  <si>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</si>
  <si>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</si>
  <si>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</si>
  <si>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</si>
  <si>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</si>
  <si>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</si>
  <si>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</si>
  <si>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</si>
  <si>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</si>
  <si>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</si>
  <si>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</si>
  <si>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</si>
  <si>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</si>
  <si>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</si>
  <si>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</si>
  <si>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</si>
  <si>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</si>
  <si>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</si>
  <si>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</si>
  <si>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</si>
  <si>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</si>
  <si>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</si>
  <si>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</si>
  <si>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</si>
  <si>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</si>
  <si>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</si>
  <si>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</si>
  <si>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</si>
  <si>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</si>
  <si>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</si>
  <si>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</si>
  <si>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</si>
  <si>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</si>
  <si>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</si>
  <si>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</si>
  <si>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</si>
  <si>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</si>
  <si>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</si>
  <si>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</si>
  <si>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</si>
  <si>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</si>
  <si>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</si>
  <si>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</si>
  <si>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</si>
  <si>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</si>
  <si>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</si>
  <si>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</si>
  <si>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</si>
  <si>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</si>
  <si>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</si>
  <si>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</si>
  <si>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</si>
  <si>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</si>
  <si>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</si>
  <si>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</si>
  <si>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</si>
  <si>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</si>
  <si>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</si>
  <si>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</si>
  <si>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</si>
  <si>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</si>
  <si>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</si>
  <si>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</si>
  <si>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</si>
  <si>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</si>
  <si>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</si>
  <si>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</si>
  <si>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</si>
  <si>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</si>
  <si>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</si>
  <si>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</si>
  <si>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</si>
  <si>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</si>
  <si>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</si>
  <si>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</si>
  <si>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</si>
  <si>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</si>
  <si>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</si>
  <si>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</si>
  <si>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</si>
  <si>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</si>
  <si>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</si>
  <si>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</si>
  <si>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</si>
  <si>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</si>
  <si>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</si>
  <si>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</si>
  <si>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</si>
  <si>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</si>
  <si>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</si>
  <si>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</si>
  <si>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</si>
  <si>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</si>
  <si>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</si>
  <si>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</si>
  <si>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</si>
  <si>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</si>
  <si>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</si>
  <si>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</si>
  <si>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</si>
  <si>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</si>
  <si>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</si>
  <si>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</si>
  <si>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</si>
  <si>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</si>
  <si>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</si>
  <si>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</si>
  <si>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</si>
  <si>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</si>
  <si>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</si>
  <si>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</si>
  <si>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</si>
  <si>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</si>
  <si>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</si>
  <si>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</si>
  <si>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</si>
  <si>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</si>
  <si>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</si>
  <si>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</si>
  <si>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</si>
  <si>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</si>
  <si>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</si>
  <si>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</si>
  <si>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</si>
  <si>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</si>
  <si>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</si>
  <si>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</si>
  <si>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</si>
  <si>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</si>
  <si>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</si>
  <si>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</si>
  <si>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</si>
  <si>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</si>
  <si>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</si>
  <si>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</si>
  <si>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</si>
  <si>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</si>
  <si>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</si>
  <si>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</si>
  <si>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</si>
  <si>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</si>
  <si>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</si>
  <si>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</si>
  <si>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</si>
  <si>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</si>
  <si>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</si>
  <si>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</si>
  <si>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</si>
  <si>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</si>
  <si>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</si>
  <si>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</si>
  <si>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</si>
  <si>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</si>
  <si>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</si>
  <si>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</si>
  <si>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</si>
  <si>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</si>
  <si>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</si>
  <si>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</si>
  <si>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</si>
  <si>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</si>
  <si>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</si>
  <si>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</si>
  <si>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</si>
  <si>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</si>
  <si>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</si>
  <si>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</si>
  <si>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</si>
  <si>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</si>
  <si>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</si>
  <si>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</si>
  <si>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</si>
  <si>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</si>
  <si>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</si>
  <si>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</si>
  <si>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</si>
  <si>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</si>
  <si>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</si>
  <si>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</si>
  <si>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</si>
  <si>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</si>
  <si>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</si>
  <si>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</si>
  <si>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</si>
  <si>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</si>
  <si>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</si>
  <si>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</si>
  <si>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</si>
  <si>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</si>
  <si>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</si>
  <si>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</si>
  <si>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</si>
  <si>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</si>
  <si>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</si>
  <si>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</si>
  <si>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</si>
  <si>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</si>
  <si>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</si>
  <si>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</si>
  <si>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</si>
  <si>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</si>
  <si>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</si>
  <si>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</si>
  <si>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</si>
  <si>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</si>
  <si>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</si>
  <si>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</si>
  <si>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</si>
  <si>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</si>
  <si>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</si>
  <si>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</si>
  <si>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</si>
  <si>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</si>
  <si>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</si>
  <si>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</si>
  <si>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</si>
  <si>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</si>
  <si>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</si>
  <si>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</si>
  <si>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</si>
  <si>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</si>
  <si>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</si>
  <si>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</si>
  <si>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</si>
  <si>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</si>
  <si>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</si>
  <si>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</si>
  <si>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</si>
  <si>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</si>
  <si>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</si>
  <si>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</si>
  <si>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</si>
  <si>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</si>
  <si>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</si>
  <si>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</si>
  <si>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</si>
  <si>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</si>
  <si>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</si>
  <si>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</si>
  <si>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</si>
  <si>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</si>
  <si>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</si>
  <si>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</si>
  <si>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</si>
  <si>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</si>
  <si>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</si>
  <si>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</si>
  <si>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</si>
  <si>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</si>
  <si>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</si>
  <si>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</si>
  <si>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</si>
  <si>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</si>
  <si>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</si>
  <si>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</si>
  <si>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</si>
  <si>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</si>
  <si>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</si>
  <si>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</si>
  <si>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</si>
  <si>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</si>
  <si>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</si>
  <si>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</si>
  <si>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</si>
  <si>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</si>
  <si>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</si>
  <si>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</si>
  <si>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</si>
  <si>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</si>
  <si>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</si>
  <si>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</si>
  <si>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</si>
  <si>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</si>
  <si>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</si>
  <si>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</si>
  <si>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</si>
  <si>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</si>
  <si>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</si>
  <si>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</si>
  <si>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</si>
  <si>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</si>
  <si>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</si>
  <si>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</si>
  <si>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</si>
  <si>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</si>
  <si>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</si>
  <si>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</si>
  <si>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</si>
  <si>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</si>
  <si>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</si>
  <si>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</si>
  <si>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</si>
  <si>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</si>
  <si>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</si>
  <si>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</si>
  <si>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</si>
  <si>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</si>
  <si>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</si>
  <si>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</si>
  <si>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</si>
  <si>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</si>
  <si>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</si>
  <si>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</si>
  <si>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</si>
  <si>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</si>
  <si>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</si>
  <si>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</si>
  <si>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</si>
  <si>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</si>
  <si>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</si>
  <si>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</si>
  <si>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</si>
  <si>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</si>
  <si>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</si>
  <si>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</si>
  <si>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</si>
  <si>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</si>
  <si>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</si>
  <si>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</si>
  <si>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</si>
  <si>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</si>
  <si>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</si>
  <si>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</si>
  <si>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</si>
  <si>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</si>
  <si>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</si>
  <si>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</si>
  <si>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</si>
  <si>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</si>
  <si>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</si>
  <si>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</si>
  <si>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</si>
  <si>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</si>
  <si>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</si>
  <si>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</si>
  <si>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</si>
  <si>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</si>
  <si>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</si>
  <si>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</si>
  <si>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</si>
  <si>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</si>
  <si>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</si>
  <si>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</si>
  <si>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</si>
  <si>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</si>
  <si>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</si>
  <si>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</si>
  <si>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</si>
  <si>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</si>
  <si>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</si>
  <si>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</si>
  <si>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</si>
  <si>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</si>
  <si>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</si>
  <si>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</si>
  <si>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</si>
  <si>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</si>
  <si>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</si>
  <si>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</si>
  <si>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</si>
  <si>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</si>
  <si>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</si>
  <si>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</si>
  <si>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</si>
  <si>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</si>
  <si>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</si>
  <si>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</si>
  <si>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</si>
  <si>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</si>
  <si>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</si>
  <si>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</si>
  <si>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</si>
  <si>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</si>
  <si>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</si>
  <si>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</si>
  <si>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</si>
  <si>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</si>
  <si>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</si>
  <si>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</si>
  <si>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</si>
  <si>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</si>
  <si>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</si>
  <si>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</si>
  <si>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</si>
  <si>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</si>
  <si>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</si>
  <si>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</si>
  <si>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</si>
  <si>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</si>
  <si>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</si>
  <si>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</si>
  <si>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</si>
  <si>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</si>
  <si>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</si>
  <si>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</si>
  <si>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</si>
  <si>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</si>
  <si>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</si>
  <si>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</si>
  <si>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</si>
  <si>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</si>
  <si>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</si>
  <si>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</si>
  <si>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</si>
  <si>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</si>
  <si>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</si>
  <si>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</si>
  <si>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</si>
  <si>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</si>
  <si>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</si>
  <si>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</si>
  <si>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</si>
  <si>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</si>
  <si>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</si>
  <si>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</si>
  <si>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</si>
  <si>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</si>
  <si>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</si>
  <si>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</si>
  <si>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</si>
  <si>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</si>
  <si>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</si>
  <si>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</si>
  <si>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</si>
  <si>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</si>
  <si>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</si>
  <si>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</si>
  <si>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</si>
  <si>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</si>
  <si>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</si>
  <si>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</si>
  <si>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</si>
  <si>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</si>
  <si>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</si>
  <si>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</si>
  <si>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</si>
  <si>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</si>
  <si>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</si>
  <si>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</si>
  <si>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</si>
  <si>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</si>
  <si>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</si>
  <si>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</si>
  <si>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</si>
  <si>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</si>
  <si>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</si>
  <si>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</si>
  <si>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</si>
  <si>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</si>
  <si>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</si>
  <si>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</si>
  <si>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</si>
  <si>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</si>
  <si>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</si>
  <si>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</si>
  <si>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</si>
  <si>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</si>
  <si>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</si>
  <si>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</si>
  <si>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</si>
  <si>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</si>
  <si>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</si>
  <si>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</si>
  <si>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</si>
  <si>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</si>
  <si>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</si>
  <si>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</si>
  <si>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</si>
  <si>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</si>
  <si>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</si>
  <si>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</si>
  <si>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</si>
  <si>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</si>
  <si>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</si>
  <si>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</si>
  <si>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</si>
  <si>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</si>
  <si>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</si>
  <si>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</si>
  <si>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</si>
  <si>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</si>
  <si>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</si>
  <si>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</si>
  <si>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</si>
  <si>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</si>
  <si>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</si>
  <si>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</si>
  <si>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</si>
  <si>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</si>
  <si>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</si>
  <si>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</si>
  <si>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</si>
  <si>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</si>
  <si>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</si>
  <si>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</si>
  <si>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</si>
  <si>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</si>
  <si>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</si>
  <si>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</si>
  <si>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</si>
  <si>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</si>
  <si>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</si>
  <si>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</si>
  <si>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</si>
  <si>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</si>
  <si>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</si>
  <si>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</si>
  <si>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</si>
  <si>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</si>
  <si>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</si>
  <si>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</si>
  <si>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</si>
  <si>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</si>
  <si>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</si>
  <si>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</si>
  <si>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</si>
  <si>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</si>
  <si>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</si>
  <si>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</si>
  <si>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</si>
  <si>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</si>
  <si>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</si>
  <si>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</si>
  <si>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</si>
  <si>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</si>
  <si>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</si>
  <si>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</si>
  <si>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</si>
  <si>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</si>
  <si>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</si>
  <si>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</si>
  <si>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</si>
  <si>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</si>
  <si>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</si>
  <si>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</si>
  <si>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</si>
  <si>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</si>
  <si>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</si>
  <si>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</si>
  <si>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</si>
  <si>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</si>
  <si>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</si>
  <si>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</si>
  <si>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</si>
  <si>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</si>
  <si>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</si>
  <si>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</si>
  <si>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</si>
  <si>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</si>
  <si>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</si>
  <si>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</si>
  <si>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</si>
  <si>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</si>
  <si>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</si>
  <si>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</si>
  <si>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</si>
  <si>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</si>
  <si>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</si>
  <si>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</si>
  <si>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</si>
  <si>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</si>
  <si>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</si>
  <si>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</si>
  <si>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</si>
  <si>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</si>
  <si>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</si>
  <si>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</si>
  <si>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</si>
  <si>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</si>
  <si>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</si>
  <si>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</si>
  <si>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</si>
  <si>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</si>
  <si>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</si>
  <si>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</si>
  <si>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</si>
  <si>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</si>
  <si>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</si>
  <si>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</si>
  <si>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</si>
  <si>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</si>
  <si>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</si>
  <si>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</si>
  <si>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</si>
  <si>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</si>
  <si>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</si>
  <si>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</si>
  <si>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</si>
  <si>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</si>
  <si>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</si>
  <si>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</si>
  <si>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</si>
  <si>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</si>
  <si>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</si>
  <si>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</si>
  <si>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</si>
  <si>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</si>
  <si>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</si>
  <si>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</si>
  <si>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</si>
  <si>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</si>
  <si>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</si>
  <si>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</si>
  <si>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</si>
  <si>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</si>
  <si>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</si>
  <si>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</si>
  <si>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</si>
  <si>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</si>
  <si>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</si>
  <si>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</si>
  <si>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</si>
  <si>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</si>
  <si>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</si>
  <si>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</si>
  <si>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</si>
  <si>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</si>
  <si>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</si>
  <si>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</si>
  <si>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</si>
  <si>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</si>
  <si>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</si>
  <si>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</si>
  <si>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</si>
  <si>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</si>
  <si>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</si>
  <si>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</si>
  <si>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</si>
  <si>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</si>
  <si>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</si>
  <si>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</si>
  <si>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</si>
  <si>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</si>
  <si>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</si>
  <si>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</si>
  <si>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</si>
  <si>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</si>
  <si>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</si>
  <si>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</si>
  <si>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</si>
  <si>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</si>
  <si>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</si>
  <si>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</si>
  <si>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</si>
  <si>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</si>
  <si>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</si>
  <si>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</si>
  <si>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</si>
  <si>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</si>
  <si>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</si>
  <si>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</si>
  <si>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</si>
  <si>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</si>
  <si>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</si>
  <si>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</si>
  <si>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</si>
  <si>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</si>
  <si>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</si>
  <si>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</si>
  <si>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</si>
  <si>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</si>
  <si>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</si>
  <si>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</si>
  <si>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</si>
  <si>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</si>
  <si>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</si>
  <si>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</si>
  <si>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</si>
  <si>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</si>
  <si>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</si>
  <si>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</si>
  <si>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</si>
  <si>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</si>
  <si>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</si>
  <si>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</si>
  <si>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</si>
  <si>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</si>
  <si>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</si>
  <si>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</si>
  <si>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</si>
  <si>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</si>
  <si>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</si>
  <si>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</si>
  <si>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</si>
  <si>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</si>
  <si>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</si>
  <si>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</si>
  <si>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</si>
  <si>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</si>
  <si>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</si>
  <si>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</si>
  <si>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</si>
  <si>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</si>
  <si>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</si>
  <si>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</si>
  <si>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</si>
  <si>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</si>
  <si>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</si>
  <si>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</si>
  <si>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</si>
  <si>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</si>
  <si>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</si>
  <si>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</si>
  <si>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</si>
  <si>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</si>
  <si>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</si>
  <si>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</si>
  <si>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</si>
  <si>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</si>
  <si>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</si>
  <si>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</si>
  <si>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</si>
  <si>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</si>
  <si>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</si>
  <si>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</si>
  <si>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</si>
  <si>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</si>
  <si>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</si>
  <si>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</si>
  <si>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</si>
  <si>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</si>
  <si>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</si>
  <si>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</si>
  <si>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</si>
  <si>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</si>
  <si>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</si>
  <si>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</si>
  <si>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</si>
  <si>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</si>
  <si>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</si>
  <si>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</si>
  <si>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</si>
  <si>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</si>
  <si>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</si>
  <si>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</si>
  <si>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</si>
  <si>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</si>
  <si>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</si>
  <si>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</si>
  <si>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</si>
  <si>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</si>
  <si>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</si>
  <si>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</si>
  <si>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</si>
  <si>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</si>
  <si>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</si>
  <si>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</si>
  <si>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</si>
  <si>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</si>
  <si>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</si>
  <si>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</si>
  <si>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</si>
  <si>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</si>
  <si>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</si>
  <si>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</si>
  <si>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</si>
  <si>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</si>
  <si>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</si>
  <si>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</si>
  <si>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</si>
  <si>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</si>
  <si>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</si>
  <si>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</si>
  <si>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</si>
  <si>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</si>
  <si>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</si>
  <si>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</si>
  <si>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</si>
  <si>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</si>
  <si>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</si>
  <si>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</si>
  <si>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</si>
  <si>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</si>
  <si>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</si>
  <si>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</si>
  <si>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</si>
  <si>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</si>
  <si>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</si>
  <si>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</si>
  <si>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</si>
  <si>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</si>
  <si>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</si>
  <si>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</si>
  <si>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</si>
  <si>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</si>
  <si>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</si>
  <si>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</si>
  <si>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</si>
  <si>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</si>
  <si>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</si>
  <si>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</si>
  <si>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</si>
  <si>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</si>
  <si>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</si>
  <si>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</si>
  <si>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</si>
  <si>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</si>
  <si>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</si>
  <si>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</si>
  <si>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</si>
  <si>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</si>
  <si>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</si>
  <si>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</si>
  <si>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</si>
  <si>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</si>
  <si>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</si>
  <si>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</si>
  <si>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</si>
  <si>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</si>
  <si>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</si>
  <si>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</si>
  <si>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</si>
  <si>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</si>
  <si>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</si>
  <si>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</si>
  <si>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</si>
  <si>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</si>
  <si>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</si>
  <si>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</si>
  <si>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</si>
  <si>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</si>
  <si>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</si>
  <si>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</si>
  <si>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</si>
  <si>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</si>
  <si>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</si>
  <si>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</si>
  <si>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</si>
  <si>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</si>
  <si>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</si>
  <si>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</si>
  <si>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</si>
  <si>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</si>
  <si>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</si>
  <si>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</si>
  <si>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</si>
  <si>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</si>
  <si>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</si>
  <si>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</si>
  <si>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</si>
  <si>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</si>
  <si>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</si>
  <si>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</si>
  <si>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</si>
  <si>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</si>
  <si>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</si>
  <si>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</si>
  <si>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</si>
  <si>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</si>
  <si>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</si>
  <si>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</si>
  <si>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</si>
  <si>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</si>
  <si>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</si>
  <si>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</si>
  <si>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</si>
  <si>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</si>
  <si>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</si>
  <si>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</si>
  <si>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</si>
  <si>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</si>
  <si>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</si>
  <si>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</si>
  <si>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</si>
  <si>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</si>
  <si>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</si>
  <si>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</si>
  <si>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</si>
  <si>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</si>
  <si>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</si>
  <si>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</si>
  <si>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</si>
  <si>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</si>
  <si>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</si>
  <si>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</si>
  <si>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</si>
  <si>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</si>
  <si>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</si>
  <si>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</si>
  <si>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</si>
  <si>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</si>
  <si>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</si>
  <si>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</si>
  <si>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</si>
  <si>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</si>
  <si>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</si>
  <si>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</si>
  <si>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</si>
  <si>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</si>
  <si>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</si>
  <si>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</si>
  <si>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</si>
  <si>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</si>
  <si>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</si>
  <si>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</si>
  <si>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</si>
  <si>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</si>
  <si>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</si>
  <si>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</si>
  <si>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</si>
  <si>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</si>
  <si>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</si>
  <si>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</si>
  <si>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</si>
  <si>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</si>
  <si>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</si>
  <si>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</si>
  <si>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</si>
  <si>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</si>
  <si>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</si>
  <si>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</si>
  <si>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</si>
  <si>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</si>
  <si>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</si>
  <si>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</si>
  <si>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</si>
  <si>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</si>
  <si>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</si>
  <si>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</si>
  <si>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</si>
  <si>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</si>
  <si>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</si>
  <si>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</si>
  <si>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</si>
  <si>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</si>
  <si>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</si>
  <si>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</si>
  <si>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</si>
  <si>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</si>
  <si>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</si>
  <si>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</si>
  <si>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</si>
  <si>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</si>
  <si>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</si>
  <si>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</si>
  <si>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</si>
  <si>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</si>
  <si>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</si>
  <si>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</si>
  <si>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</si>
  <si>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</si>
  <si>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</si>
  <si>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</si>
  <si>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</si>
  <si>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</si>
  <si>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</si>
  <si>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</si>
  <si>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</si>
  <si>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</si>
  <si>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</si>
  <si>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</si>
  <si>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</si>
  <si>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</si>
  <si>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</si>
  <si>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</si>
  <si>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</si>
  <si>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</si>
  <si>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</si>
  <si>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</si>
  <si>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</si>
  <si>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</si>
  <si>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</si>
  <si>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</si>
  <si>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</si>
  <si>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</si>
  <si>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</si>
  <si>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</si>
  <si>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</si>
  <si>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</si>
  <si>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</si>
  <si>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</si>
  <si>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</si>
  <si>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</si>
  <si>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</si>
  <si>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</si>
  <si>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</si>
  <si>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</si>
  <si>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</si>
  <si>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</si>
  <si>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</si>
  <si>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</si>
  <si>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</si>
  <si>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</si>
  <si>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</si>
  <si>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</si>
  <si>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</si>
  <si>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</si>
  <si>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</si>
  <si>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</si>
  <si>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</si>
  <si>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</si>
  <si>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</si>
  <si>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</si>
  <si>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</si>
  <si>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</si>
  <si>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</si>
  <si>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</si>
  <si>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</si>
  <si>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</si>
  <si>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</si>
  <si>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</si>
  <si>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</si>
  <si>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</si>
  <si>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</si>
  <si>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</si>
  <si>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</si>
  <si>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</si>
  <si>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</si>
  <si>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</si>
  <si>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</si>
  <si>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</si>
  <si>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</si>
  <si>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</si>
  <si>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</si>
  <si>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</si>
  <si>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</si>
  <si>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</si>
  <si>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</si>
  <si>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</si>
  <si>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</si>
  <si>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</si>
  <si>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</si>
  <si>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</si>
  <si>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</si>
  <si>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</si>
  <si>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</si>
  <si>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</si>
  <si>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</si>
  <si>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</si>
  <si>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</si>
  <si>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</si>
  <si>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</si>
  <si>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</si>
  <si>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</si>
  <si>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</si>
  <si>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</si>
  <si>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</si>
  <si>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</si>
  <si>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</si>
  <si>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</si>
  <si>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</si>
  <si>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</si>
  <si>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</si>
  <si>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</si>
  <si>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</si>
  <si>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</si>
  <si>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</si>
  <si>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</si>
  <si>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</si>
  <si>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</si>
  <si>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</si>
  <si>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</si>
  <si>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</si>
  <si>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</si>
  <si>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</si>
  <si>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</si>
  <si>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</si>
  <si>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</si>
  <si>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</si>
  <si>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</si>
  <si>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</si>
  <si>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</si>
  <si>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</si>
  <si>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</si>
  <si>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</si>
  <si>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</si>
  <si>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</si>
  <si>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</si>
  <si>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</si>
  <si>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</si>
  <si>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</si>
  <si>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</si>
  <si>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</si>
  <si>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</si>
  <si>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</si>
  <si>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</si>
  <si>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</si>
  <si>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</si>
  <si>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</si>
  <si>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</si>
  <si>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</si>
  <si>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</si>
  <si>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</si>
  <si>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</si>
  <si>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</si>
  <si>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</si>
  <si>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</si>
  <si>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</si>
  <si>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</si>
  <si>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</si>
  <si>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</si>
  <si>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</si>
  <si>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</si>
  <si>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</si>
  <si>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</si>
  <si>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</si>
  <si>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</si>
  <si>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</si>
  <si>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</si>
  <si>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</si>
  <si>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</si>
  <si>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</si>
  <si>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</si>
  <si>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</si>
  <si>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</si>
  <si>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</si>
  <si>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</si>
  <si>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</si>
  <si>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</si>
  <si>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</si>
  <si>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</si>
  <si>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</si>
  <si>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</si>
  <si>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</si>
  <si>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</si>
  <si>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</si>
  <si>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</si>
  <si>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</si>
  <si>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</si>
  <si>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</si>
  <si>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</si>
  <si>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</si>
  <si>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</si>
  <si>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</si>
  <si>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</si>
  <si>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</si>
  <si>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</si>
  <si>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</si>
  <si>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</si>
  <si>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</si>
  <si>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</si>
  <si>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</si>
  <si>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</si>
  <si>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</si>
  <si>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</si>
  <si>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</si>
  <si>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</si>
  <si>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</si>
  <si>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</si>
  <si>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</si>
  <si>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</si>
  <si>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</si>
  <si>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</si>
  <si>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</si>
  <si>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</si>
  <si>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</si>
  <si>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</si>
  <si>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</si>
  <si>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</si>
  <si>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</si>
  <si>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</si>
  <si>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</si>
  <si>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</si>
  <si>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</si>
  <si>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</si>
  <si>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</si>
  <si>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</si>
  <si>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</si>
  <si>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</si>
  <si>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</si>
  <si>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</si>
  <si>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</si>
  <si>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</si>
  <si>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</si>
  <si>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</si>
  <si>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</si>
  <si>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</si>
  <si>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</si>
  <si>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</si>
  <si>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</si>
  <si>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</si>
  <si>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</si>
  <si>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</si>
  <si>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</si>
  <si>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</si>
  <si>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</si>
  <si>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</si>
  <si>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</si>
  <si>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</si>
  <si>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</si>
  <si>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</si>
  <si>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</si>
  <si>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</si>
  <si>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</si>
  <si>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</si>
  <si>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</si>
  <si>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</si>
  <si>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</si>
  <si>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</si>
  <si>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</si>
  <si>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</si>
  <si>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</si>
  <si>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</si>
  <si>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</si>
  <si>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</si>
  <si>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</si>
  <si>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</si>
  <si>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</si>
  <si>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</si>
  <si>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</si>
  <si>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</si>
  <si>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</si>
  <si>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</si>
  <si>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</si>
  <si>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</si>
  <si>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</si>
  <si>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</si>
  <si>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</si>
  <si>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</si>
  <si>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</si>
  <si>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</si>
  <si>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</si>
  <si>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</si>
  <si>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</si>
  <si>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</si>
  <si>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</si>
  <si>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</si>
  <si>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</si>
  <si>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</si>
  <si>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</si>
  <si>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</si>
  <si>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</si>
  <si>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</si>
  <si>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</si>
  <si>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</si>
  <si>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</si>
  <si>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</si>
  <si>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</si>
  <si>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</si>
  <si>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</si>
  <si>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</si>
  <si>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</si>
  <si>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</si>
  <si>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</si>
  <si>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</si>
  <si>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</si>
  <si>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</si>
  <si>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</si>
  <si>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</si>
  <si>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</si>
  <si>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</si>
  <si>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</si>
  <si>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</si>
  <si>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</si>
  <si>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</si>
  <si>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</si>
  <si>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</si>
  <si>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</si>
  <si>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</si>
  <si>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</si>
  <si>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</si>
  <si>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</si>
  <si>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</si>
  <si>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</si>
  <si>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</si>
  <si>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</si>
  <si>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</si>
  <si>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</si>
  <si>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</si>
  <si>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</si>
  <si>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</si>
  <si>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</si>
  <si>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</si>
  <si>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</si>
  <si>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</si>
  <si>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</si>
  <si>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</si>
  <si>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</si>
  <si>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</si>
  <si>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</si>
  <si>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</si>
  <si>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</si>
  <si>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</si>
  <si>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</si>
  <si>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</si>
  <si>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</si>
  <si>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</si>
  <si>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</si>
  <si>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</si>
  <si>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</si>
  <si>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</si>
  <si>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</si>
  <si>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</si>
  <si>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</si>
  <si>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</si>
  <si>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</si>
  <si>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</si>
  <si>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</si>
  <si>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</si>
  <si>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</si>
  <si>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</si>
  <si>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</si>
  <si>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</si>
  <si>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</si>
  <si>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</si>
  <si>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</si>
  <si>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</si>
  <si>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</si>
  <si>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</si>
  <si>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</si>
  <si>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</si>
  <si>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</si>
  <si>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</si>
  <si>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</si>
  <si>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</si>
  <si>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</si>
  <si>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</si>
  <si>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</si>
  <si>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</si>
  <si>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</si>
  <si>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</si>
  <si>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</si>
  <si>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</si>
  <si>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</si>
  <si>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</si>
  <si>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</si>
  <si>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</si>
  <si>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</si>
  <si>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</si>
  <si>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</si>
  <si>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</si>
  <si>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</si>
  <si>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</si>
  <si>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</si>
  <si>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</si>
  <si>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</si>
  <si>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</si>
  <si>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</si>
  <si>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</si>
  <si>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</si>
  <si>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</si>
  <si>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</si>
  <si>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</si>
  <si>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</si>
  <si>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</si>
  <si>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</si>
  <si>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</si>
  <si>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</si>
  <si>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</si>
  <si>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</si>
  <si>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</si>
  <si>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</si>
  <si>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</si>
  <si>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</si>
  <si>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</si>
  <si>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</si>
  <si>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</si>
  <si>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</si>
  <si>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</si>
  <si>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</si>
  <si>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</si>
  <si>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</si>
  <si>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</si>
  <si>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</si>
  <si>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</si>
  <si>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</si>
  <si>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</si>
  <si>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</si>
  <si>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</si>
  <si>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</si>
  <si>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</si>
  <si>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</si>
  <si>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</si>
  <si>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</si>
  <si>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</si>
  <si>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</si>
  <si>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</si>
  <si>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</si>
  <si>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</si>
  <si>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</si>
  <si>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</si>
  <si>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</si>
  <si>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</si>
  <si>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</si>
  <si>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</si>
  <si>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</si>
  <si>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</si>
  <si>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</si>
  <si>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</si>
  <si>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</si>
  <si>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</si>
  <si>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</si>
  <si>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</si>
  <si>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</si>
  <si>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</si>
  <si>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</si>
  <si>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</si>
  <si>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</si>
  <si>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</si>
  <si>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</si>
  <si>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</si>
  <si>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</si>
  <si>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</si>
  <si>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</si>
  <si>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</si>
  <si>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</si>
  <si>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</si>
  <si>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</si>
  <si>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</si>
  <si>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</si>
  <si>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</si>
  <si>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</si>
  <si>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</si>
  <si>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</si>
  <si>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</si>
  <si>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</si>
  <si>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</si>
  <si>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</si>
  <si>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</si>
  <si>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</si>
  <si>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</si>
  <si>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</si>
  <si>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</si>
  <si>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</si>
  <si>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</si>
  <si>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</si>
  <si>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</si>
  <si>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</si>
  <si>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</si>
  <si>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</si>
  <si>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</si>
  <si>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</si>
  <si>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</si>
  <si>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</si>
  <si>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</si>
  <si>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</si>
  <si>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</si>
  <si>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</si>
  <si>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</si>
  <si>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</si>
  <si>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</si>
  <si>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</si>
  <si>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</si>
  <si>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</si>
  <si>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</si>
  <si>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</si>
  <si>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</si>
  <si>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</si>
  <si>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</si>
  <si>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</si>
  <si>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</si>
  <si>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</si>
  <si>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</si>
  <si>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</si>
  <si>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</si>
  <si>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</si>
  <si>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</si>
  <si>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</si>
  <si>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</si>
  <si>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</si>
  <si>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</si>
  <si>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</si>
  <si>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</si>
  <si>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</si>
  <si>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</si>
  <si>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</si>
  <si>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</si>
  <si>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</si>
  <si>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</si>
  <si>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</si>
  <si>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</si>
  <si>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</si>
  <si>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</si>
  <si>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</si>
  <si>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</si>
  <si>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</si>
  <si>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</si>
  <si>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</si>
  <si>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</si>
  <si>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</si>
  <si>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</si>
  <si>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</si>
  <si>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</si>
  <si>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</si>
  <si>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</si>
  <si>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</si>
  <si>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</si>
  <si>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</si>
  <si>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</si>
  <si>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</si>
  <si>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</si>
  <si>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</si>
  <si>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</si>
  <si>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</si>
  <si>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</si>
  <si>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</si>
  <si>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</si>
  <si>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</si>
  <si>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</si>
  <si>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</si>
  <si>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</si>
  <si>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</si>
  <si>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</si>
  <si>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</si>
  <si>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</si>
  <si>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</si>
  <si>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</si>
  <si>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</si>
  <si>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</si>
  <si>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</si>
  <si>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</si>
  <si>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</si>
  <si>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</si>
  <si>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</si>
  <si>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</si>
  <si>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</si>
  <si>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</si>
  <si>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</si>
  <si>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</si>
  <si>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</si>
  <si>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</si>
  <si>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</si>
  <si>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</si>
  <si>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</si>
  <si>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</si>
  <si>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</si>
  <si>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</si>
  <si>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</si>
  <si>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</si>
  <si>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</si>
  <si>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</si>
  <si>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</si>
  <si>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</si>
  <si>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</si>
  <si>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</si>
  <si>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</si>
  <si>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</si>
  <si>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</si>
  <si>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</si>
  <si>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</si>
  <si>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</si>
  <si>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</si>
  <si>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</si>
  <si>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</si>
  <si>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</si>
  <si>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</si>
  <si>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</si>
  <si>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</si>
  <si>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</si>
  <si>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</si>
  <si>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</si>
  <si>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</si>
  <si>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</si>
  <si>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</si>
  <si>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</si>
  <si>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</si>
  <si>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</si>
  <si>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</si>
  <si>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</si>
  <si>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</si>
  <si>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</si>
  <si>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</si>
  <si>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</si>
  <si>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</si>
  <si>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</si>
  <si>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</si>
  <si>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</si>
  <si>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</si>
  <si>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</si>
  <si>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</si>
  <si>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</si>
  <si>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</si>
  <si>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</si>
  <si>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</si>
  <si>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</si>
  <si>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</si>
  <si>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</si>
  <si>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</si>
  <si>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</si>
  <si>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</si>
  <si>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</si>
  <si>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</si>
  <si>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</si>
  <si>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</si>
  <si>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</si>
  <si>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</si>
  <si>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</si>
  <si>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</si>
  <si>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</si>
  <si>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</si>
  <si>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</si>
  <si>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</si>
  <si>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</si>
  <si>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</si>
  <si>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</si>
  <si>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</si>
  <si>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</si>
  <si>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</si>
  <si>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</si>
  <si>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</si>
  <si>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</si>
  <si>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</si>
  <si>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</si>
  <si>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</si>
  <si>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</si>
  <si>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</si>
  <si>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</si>
  <si>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</si>
  <si>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</si>
  <si>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</si>
  <si>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</si>
  <si>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</si>
  <si>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</si>
  <si>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</si>
  <si>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</si>
  <si>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</si>
  <si>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</si>
  <si>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</si>
  <si>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</si>
  <si>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</si>
  <si>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</si>
  <si>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</si>
  <si>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</si>
  <si>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</si>
  <si>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</si>
  <si>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</si>
  <si>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</si>
  <si>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</si>
  <si>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</si>
  <si>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</si>
  <si>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</si>
  <si>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</si>
  <si>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</si>
  <si>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</si>
  <si>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</si>
  <si>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</si>
  <si>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</si>
  <si>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</si>
  <si>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</si>
  <si>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</si>
  <si>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</si>
  <si>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</si>
  <si>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</si>
  <si>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</si>
  <si>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</si>
  <si>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</si>
  <si>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</si>
  <si>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</si>
  <si>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</si>
  <si>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</si>
  <si>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</si>
  <si>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</si>
  <si>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</si>
  <si>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</si>
  <si>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</si>
  <si>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</si>
  <si>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</si>
  <si>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</si>
  <si>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</si>
  <si>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</si>
  <si>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</si>
  <si>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</si>
  <si>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</si>
  <si>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</si>
  <si>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</si>
  <si>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</si>
  <si>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</si>
  <si>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</si>
  <si>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</si>
  <si>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</si>
  <si>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</si>
  <si>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</si>
  <si>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</si>
  <si>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</si>
  <si>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</si>
  <si>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</si>
  <si>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</si>
  <si>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</si>
  <si>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</si>
  <si>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</si>
  <si>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</si>
  <si>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</si>
  <si>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</si>
  <si>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</si>
  <si>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</si>
  <si>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</si>
  <si>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</si>
  <si>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</si>
  <si>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</si>
  <si>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</si>
  <si>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</si>
  <si>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</si>
  <si>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</si>
  <si>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</si>
  <si>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</si>
  <si>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</si>
  <si>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</si>
  <si>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</si>
  <si>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</si>
  <si>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</si>
  <si>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</si>
  <si>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</si>
  <si>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</si>
  <si>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</si>
  <si>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</si>
  <si>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</si>
  <si>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</si>
  <si>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</si>
  <si>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</si>
  <si>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</si>
  <si>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</si>
  <si>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</si>
  <si>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</si>
  <si>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</si>
  <si>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</si>
  <si>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</si>
  <si>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</si>
  <si>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</si>
  <si>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</si>
  <si>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</si>
  <si>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</si>
  <si>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</si>
  <si>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</si>
  <si>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</si>
  <si>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</si>
  <si>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</si>
  <si>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</si>
  <si>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</si>
  <si>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</si>
  <si>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</si>
  <si>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</si>
  <si>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</si>
  <si>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</si>
  <si>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</si>
  <si>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</si>
  <si>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</si>
  <si>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</si>
  <si>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</si>
  <si>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</si>
  <si>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</si>
  <si>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</si>
  <si>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</si>
  <si>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</si>
  <si>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</si>
  <si>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</si>
  <si>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</si>
  <si>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</si>
  <si>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</si>
  <si>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</si>
  <si>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</si>
  <si>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</si>
  <si>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</si>
  <si>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</si>
  <si>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</si>
  <si>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</si>
  <si>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</si>
  <si>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</si>
  <si>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</si>
  <si>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</si>
  <si>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</si>
  <si>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</si>
  <si>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</si>
  <si>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</si>
  <si>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</si>
  <si>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</si>
  <si>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</si>
  <si>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</si>
  <si>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</si>
  <si>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</si>
  <si>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</si>
  <si>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</si>
  <si>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</si>
  <si>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</si>
  <si>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</si>
  <si>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</si>
  <si>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</si>
  <si>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</si>
  <si>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</si>
  <si>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</si>
  <si>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</si>
  <si>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</si>
  <si>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</si>
  <si>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</si>
  <si>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</si>
  <si>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</si>
  <si>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</si>
  <si>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</si>
  <si>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</si>
  <si>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</si>
  <si>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</si>
  <si>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</si>
  <si>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</si>
  <si>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</si>
  <si>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</si>
  <si>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</si>
  <si>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</si>
  <si>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</si>
  <si>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</si>
  <si>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</si>
  <si>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</si>
  <si>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</si>
  <si>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</si>
  <si>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</si>
  <si>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</si>
  <si>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</si>
  <si>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</si>
  <si>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</si>
  <si>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</si>
  <si>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</si>
  <si>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</si>
  <si>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</si>
  <si>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</si>
  <si>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</si>
  <si>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</si>
  <si>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</si>
  <si>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</si>
  <si>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</si>
  <si>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</si>
  <si>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</si>
  <si>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</si>
  <si>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</si>
  <si>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</si>
  <si>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</si>
  <si>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</si>
  <si>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</si>
  <si>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</si>
  <si>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</si>
  <si>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</si>
  <si>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</si>
  <si>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</si>
  <si>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</si>
  <si>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</si>
  <si>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</si>
  <si>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</si>
  <si>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</si>
  <si>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</si>
  <si>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</si>
  <si>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</si>
  <si>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</si>
  <si>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</si>
  <si>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</si>
  <si>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</si>
  <si>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</si>
  <si>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</si>
  <si>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</si>
  <si>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</si>
  <si>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</si>
  <si>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</si>
  <si>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</si>
  <si>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</si>
  <si>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</si>
  <si>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</si>
  <si>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</si>
  <si>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</si>
  <si>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</si>
  <si>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</si>
  <si>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</si>
  <si>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</si>
  <si>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</si>
  <si>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</si>
  <si>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</si>
  <si>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</si>
  <si>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</si>
  <si>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</si>
  <si>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</si>
  <si>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</si>
  <si>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</si>
  <si>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</si>
  <si>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</si>
  <si>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</si>
  <si>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</si>
  <si>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</si>
  <si>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</si>
  <si>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</si>
  <si>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</si>
  <si>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</si>
  <si>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</si>
  <si>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</si>
  <si>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</si>
  <si>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</si>
  <si>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</si>
  <si>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</si>
  <si>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</si>
  <si>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</si>
  <si>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</si>
  <si>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</si>
  <si>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</si>
  <si>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</si>
  <si>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</si>
  <si>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</si>
  <si>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</si>
  <si>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</si>
  <si>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</si>
  <si>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</si>
  <si>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</si>
  <si>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</si>
  <si>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</si>
  <si>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</si>
  <si>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</si>
  <si>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</si>
  <si>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</si>
  <si>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</si>
  <si>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</si>
  <si>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</si>
  <si>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</si>
  <si>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</si>
  <si>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</si>
  <si>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</si>
  <si>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</si>
  <si>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</si>
  <si>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</si>
  <si>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</si>
  <si>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</si>
  <si>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</si>
  <si>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</si>
  <si>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</si>
  <si>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</si>
  <si>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</si>
  <si>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</si>
  <si>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</si>
  <si>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</si>
  <si>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</si>
  <si>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</si>
  <si>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</si>
  <si>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</si>
  <si>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</si>
  <si>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</si>
  <si>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</si>
  <si>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</si>
  <si>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</si>
  <si>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</si>
  <si>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</si>
  <si>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</si>
  <si>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</si>
  <si>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</si>
  <si>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</si>
  <si>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</si>
  <si>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</si>
  <si>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</si>
  <si>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</si>
  <si>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</si>
  <si>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</si>
  <si>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</si>
  <si>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</si>
  <si>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</si>
  <si>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</si>
  <si>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</si>
  <si>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</si>
  <si>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</si>
  <si>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</si>
  <si>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</si>
  <si>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</si>
  <si>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</si>
  <si>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</si>
  <si>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</si>
  <si>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</si>
  <si>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</si>
  <si>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</si>
  <si>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</si>
  <si>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</si>
  <si>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</si>
  <si>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</si>
  <si>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</si>
  <si>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</si>
  <si>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</si>
  <si>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</si>
  <si>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</si>
  <si>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</si>
  <si>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</si>
  <si>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</si>
  <si>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</si>
  <si>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</si>
  <si>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</si>
  <si>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</si>
  <si>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</si>
  <si>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</si>
  <si>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</si>
  <si>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</si>
  <si>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</si>
  <si>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</si>
  <si>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</si>
  <si>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</si>
  <si>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</si>
  <si>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</si>
  <si>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</si>
  <si>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</si>
  <si>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</si>
  <si>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</si>
  <si>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</si>
  <si>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</si>
  <si>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</si>
  <si>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</si>
  <si>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</si>
  <si>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</si>
  <si>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</si>
  <si>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</si>
  <si>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</si>
  <si>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</si>
  <si>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</si>
  <si>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</si>
  <si>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</si>
  <si>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</si>
  <si>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</si>
  <si>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</si>
  <si>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</si>
  <si>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</si>
  <si>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</si>
  <si>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</si>
  <si>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</si>
  <si>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</si>
  <si>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</si>
  <si>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</si>
  <si>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</si>
  <si>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</si>
  <si>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</si>
  <si>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</si>
  <si>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</si>
  <si>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</si>
  <si>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</si>
  <si>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</si>
  <si>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</si>
  <si>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</si>
  <si>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</si>
  <si>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</si>
  <si>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</si>
  <si>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</si>
  <si>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</si>
  <si>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</si>
  <si>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</si>
  <si>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</si>
  <si>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</si>
  <si>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</si>
  <si>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</si>
  <si>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</si>
  <si>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</si>
  <si>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</si>
  <si>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</si>
  <si>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</si>
  <si>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</si>
  <si>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</si>
  <si>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</si>
  <si>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</si>
  <si>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</si>
  <si>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</si>
  <si>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</si>
  <si>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</si>
  <si>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</si>
  <si>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</si>
  <si>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</si>
  <si>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</si>
  <si>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</si>
  <si>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</si>
  <si>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</si>
  <si>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</si>
  <si>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</si>
  <si>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</si>
  <si>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</si>
  <si>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</si>
  <si>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</si>
  <si>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</si>
  <si>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</si>
  <si>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</si>
  <si>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</si>
  <si>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</si>
  <si>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</si>
  <si>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</si>
  <si>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</si>
  <si>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</si>
  <si>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</si>
  <si>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</si>
  <si>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</si>
  <si>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</si>
  <si>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</si>
  <si>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</si>
  <si>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</si>
  <si>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</si>
  <si>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</si>
  <si>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</si>
  <si>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</si>
  <si>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</si>
  <si>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</si>
  <si>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</si>
  <si>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</si>
  <si>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</si>
  <si>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</si>
  <si>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</si>
  <si>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</si>
  <si>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</si>
  <si>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</si>
  <si>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</si>
  <si>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</si>
  <si>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</si>
  <si>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</si>
  <si>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</si>
  <si>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</si>
  <si>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</si>
  <si>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</si>
  <si>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</si>
  <si>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</si>
  <si>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</si>
  <si>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</si>
  <si>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</si>
  <si>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</si>
  <si>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</si>
  <si>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</si>
  <si>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</si>
  <si>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</si>
  <si>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</si>
  <si>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</si>
  <si>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</si>
  <si>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</si>
  <si>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</si>
  <si>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</si>
  <si>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</si>
  <si>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</si>
  <si>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</si>
  <si>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</si>
  <si>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</si>
  <si>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</si>
  <si>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</si>
  <si>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</si>
  <si>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</si>
  <si>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</si>
  <si>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</si>
  <si>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</si>
  <si>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</si>
  <si>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</si>
  <si>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</si>
  <si>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</si>
  <si>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</si>
  <si>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</si>
  <si>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</si>
  <si>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</si>
  <si>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</si>
  <si>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</si>
  <si>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</si>
  <si>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</si>
  <si>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</si>
  <si>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</si>
  <si>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</si>
  <si>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</si>
  <si>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</si>
  <si>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</si>
  <si>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</si>
  <si>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</si>
  <si>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</si>
  <si>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</si>
  <si>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</si>
  <si>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</si>
  <si>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</si>
  <si>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</si>
  <si>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</si>
  <si>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</si>
  <si>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</si>
  <si>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</si>
  <si>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</si>
  <si>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</si>
  <si>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</si>
  <si>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</si>
  <si>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</si>
  <si>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</si>
  <si>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</si>
  <si>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</si>
  <si>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</si>
  <si>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</si>
  <si>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</si>
  <si>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</si>
  <si>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</si>
  <si>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</si>
  <si>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</si>
  <si>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</si>
  <si>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</si>
  <si>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</si>
  <si>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</si>
  <si>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</si>
  <si>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</si>
  <si>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</si>
  <si>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</si>
  <si>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</si>
  <si>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</si>
  <si>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</si>
  <si>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</si>
  <si>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</si>
  <si>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</si>
  <si>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</si>
  <si>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</si>
  <si>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</si>
  <si>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</si>
  <si>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</si>
  <si>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</si>
  <si>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</si>
  <si>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</si>
  <si>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</si>
  <si>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</si>
  <si>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</si>
  <si>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</si>
  <si>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</si>
  <si>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</si>
  <si>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</si>
  <si>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</si>
  <si>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</si>
  <si>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</si>
  <si>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</si>
  <si>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</si>
  <si>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</si>
  <si>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</si>
  <si>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</si>
  <si>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</si>
  <si>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</si>
  <si>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</si>
  <si>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</si>
  <si>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</si>
  <si>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</si>
  <si>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</si>
  <si>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</si>
  <si>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</si>
  <si>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</si>
  <si>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</si>
  <si>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</si>
  <si>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</si>
  <si>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</si>
  <si>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</si>
  <si>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</si>
  <si>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</si>
  <si>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</si>
  <si>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</si>
  <si>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</si>
  <si>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</si>
  <si>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</si>
  <si>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</si>
  <si>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</si>
  <si>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</si>
  <si>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</si>
  <si>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</si>
  <si>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</si>
  <si>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</si>
  <si>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</si>
  <si>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</si>
  <si>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</si>
  <si>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</si>
  <si>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</si>
  <si>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</si>
  <si>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</si>
  <si>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</si>
  <si>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</si>
  <si>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</si>
  <si>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</si>
  <si>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</si>
  <si>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</si>
  <si>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</si>
  <si>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</si>
  <si>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</si>
  <si>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</si>
  <si>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</si>
  <si>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</si>
  <si>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</si>
  <si>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</si>
  <si>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</si>
  <si>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</si>
  <si>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</si>
  <si>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</si>
  <si>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</si>
  <si>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</si>
  <si>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</si>
  <si>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</si>
  <si>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</si>
  <si>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</si>
  <si>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</si>
  <si>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</si>
  <si>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</si>
  <si>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</si>
  <si>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</si>
  <si>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</si>
  <si>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</si>
  <si>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</si>
  <si>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</si>
  <si>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</si>
  <si>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</si>
  <si>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</si>
  <si>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</si>
  <si>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</si>
  <si>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</si>
  <si>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</si>
  <si>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</si>
  <si>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</si>
  <si>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</si>
  <si>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</si>
  <si>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</si>
  <si>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</si>
  <si>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</si>
  <si>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</si>
  <si>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</si>
  <si>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</si>
  <si>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</si>
  <si>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</si>
  <si>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</si>
  <si>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</si>
  <si>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</si>
  <si>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</si>
  <si>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</si>
  <si>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</si>
  <si>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</si>
  <si>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</si>
  <si>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</si>
  <si>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</si>
  <si>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</si>
  <si>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</si>
  <si>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</si>
  <si>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</si>
  <si>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</si>
  <si>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</si>
  <si>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</si>
  <si>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</si>
  <si>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</si>
  <si>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</si>
  <si>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</si>
  <si>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</si>
  <si>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</si>
  <si>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</si>
  <si>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</si>
  <si>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</si>
  <si>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</si>
  <si>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</si>
  <si>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</si>
  <si>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</si>
  <si>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</si>
  <si>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</si>
  <si>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</si>
  <si>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</si>
  <si>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</si>
  <si>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</si>
  <si>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</si>
  <si>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</si>
  <si>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</si>
  <si>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</si>
  <si>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</si>
  <si>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</si>
  <si>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</si>
  <si>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</si>
  <si>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</si>
  <si>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</si>
  <si>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</si>
  <si>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</si>
  <si>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</si>
  <si>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</si>
  <si>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</si>
  <si>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</si>
  <si>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</si>
  <si>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</si>
  <si>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</si>
  <si>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</si>
  <si>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</si>
  <si>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</si>
  <si>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</si>
  <si>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</si>
  <si>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</si>
  <si>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</si>
  <si>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</si>
  <si>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</si>
  <si>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</si>
  <si>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</si>
  <si>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</si>
  <si>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</si>
  <si>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</si>
  <si>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</si>
  <si>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</si>
  <si>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</si>
  <si>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</si>
  <si>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</si>
  <si>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</si>
  <si>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</si>
  <si>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</si>
  <si>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</si>
  <si>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</si>
  <si>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</si>
  <si>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</si>
  <si>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</si>
  <si>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</si>
  <si>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</si>
  <si>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</si>
  <si>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</si>
  <si>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</si>
  <si>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</si>
  <si>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</si>
  <si>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</si>
  <si>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</si>
  <si>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</si>
  <si>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</si>
  <si>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</si>
  <si>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</si>
  <si>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</si>
  <si>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</si>
  <si>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</si>
  <si>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</si>
  <si>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</si>
  <si>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</si>
  <si>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</si>
  <si>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</si>
  <si>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</si>
  <si>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</si>
  <si>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</si>
  <si>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</si>
  <si>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</si>
  <si>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</si>
  <si>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</si>
  <si>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</si>
  <si>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</si>
  <si>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</si>
  <si>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</si>
  <si>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</si>
  <si>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</si>
  <si>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</si>
  <si>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</si>
  <si>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</si>
  <si>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</si>
  <si>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</si>
  <si>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</si>
  <si>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</si>
  <si>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</si>
  <si>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</si>
  <si>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</si>
  <si>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</si>
  <si>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</si>
  <si>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</si>
  <si>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</si>
  <si>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</si>
  <si>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</si>
  <si>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</si>
  <si>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</si>
  <si>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</si>
  <si>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</si>
  <si>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</si>
  <si>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</si>
  <si>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</si>
  <si>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</si>
  <si>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</si>
  <si>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</si>
  <si>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</si>
  <si>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</si>
  <si>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</si>
  <si>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</si>
  <si>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</si>
  <si>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</si>
  <si>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</si>
  <si>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</si>
  <si>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</si>
  <si>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</si>
  <si>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</si>
  <si>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</si>
  <si>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</si>
  <si>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</si>
  <si>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</si>
  <si>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</si>
  <si>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</si>
  <si>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</si>
  <si>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</si>
  <si>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</si>
  <si>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</si>
  <si>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</si>
  <si>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</si>
  <si>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</si>
  <si>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</si>
  <si>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</si>
  <si>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</si>
  <si>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</si>
  <si>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</si>
  <si>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</si>
  <si>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</si>
  <si>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</si>
  <si>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</si>
  <si>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</si>
  <si>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</si>
  <si>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</si>
  <si>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</si>
  <si>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</si>
  <si>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</si>
  <si>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</si>
  <si>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</si>
  <si>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</si>
  <si>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</si>
  <si>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</si>
  <si>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</si>
  <si>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</si>
  <si>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</si>
  <si>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</si>
  <si>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</si>
  <si>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</si>
  <si>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</si>
  <si>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</si>
  <si>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</si>
  <si>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</si>
  <si>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</si>
  <si>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</si>
  <si>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</si>
  <si>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</si>
  <si>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</si>
  <si>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</si>
  <si>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</si>
  <si>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</si>
  <si>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</si>
  <si>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</si>
  <si>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</si>
  <si>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</si>
  <si>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</si>
  <si>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</si>
  <si>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</si>
  <si>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</si>
  <si>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</si>
  <si>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</si>
  <si>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</si>
  <si>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</si>
  <si>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</si>
  <si>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</si>
  <si>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</si>
  <si>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</si>
  <si>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</si>
  <si>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</si>
  <si>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</si>
  <si>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</si>
  <si>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</si>
  <si>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</si>
  <si>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</si>
  <si>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</si>
  <si>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</si>
  <si>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</si>
  <si>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</si>
  <si>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</si>
  <si>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</si>
  <si>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</si>
  <si>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</si>
  <si>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</si>
  <si>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</si>
  <si>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</si>
  <si>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</si>
  <si>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</si>
  <si>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</si>
  <si>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</si>
  <si>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</si>
  <si>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</si>
  <si>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</si>
  <si>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</si>
  <si>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</si>
  <si>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</si>
  <si>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</si>
  <si>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</si>
  <si>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</si>
  <si>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</si>
  <si>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</si>
  <si>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</si>
  <si>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</si>
  <si>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</si>
  <si>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</si>
  <si>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</si>
  <si>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</si>
  <si>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</si>
  <si>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</si>
  <si>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</si>
  <si>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</si>
  <si>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</si>
  <si>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</si>
  <si>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</si>
  <si>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</si>
  <si>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</si>
  <si>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</si>
  <si>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</si>
  <si>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</si>
  <si>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</si>
  <si>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</si>
  <si>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</si>
  <si>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</si>
  <si>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</si>
  <si>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</si>
  <si>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</si>
  <si>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</si>
  <si>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</si>
  <si>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</si>
  <si>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</si>
  <si>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</si>
  <si>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</si>
  <si>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</si>
  <si>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</si>
  <si>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</si>
  <si>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</si>
  <si>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</si>
  <si>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</si>
  <si>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</si>
  <si>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</si>
  <si>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</si>
  <si>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</si>
  <si>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</si>
  <si>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</si>
  <si>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</si>
  <si>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</si>
  <si>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</si>
  <si>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</si>
  <si>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</si>
  <si>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</si>
  <si>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</si>
  <si>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</si>
  <si>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</si>
  <si>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</si>
  <si>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</si>
  <si>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</si>
  <si>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</si>
  <si>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</si>
  <si>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</si>
  <si>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</si>
  <si>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</si>
  <si>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</si>
  <si>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</si>
  <si>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</si>
  <si>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</si>
  <si>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</si>
  <si>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</si>
  <si>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</si>
  <si>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</si>
  <si>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</si>
  <si>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</si>
  <si>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</si>
  <si>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</si>
  <si>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</si>
  <si>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</si>
  <si>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</si>
  <si>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</si>
  <si>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</si>
  <si>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</si>
  <si>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</si>
  <si>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</si>
  <si>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</si>
  <si>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</si>
  <si>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</si>
  <si>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</si>
  <si>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</si>
  <si>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</si>
  <si>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</si>
  <si>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</si>
  <si>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</si>
  <si>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</si>
  <si>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</si>
  <si>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</si>
  <si>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</si>
  <si>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</si>
  <si>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</si>
  <si>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</si>
  <si>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</si>
  <si>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</si>
  <si>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</si>
  <si>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</si>
  <si>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</si>
  <si>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</si>
  <si>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</si>
  <si>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</si>
  <si>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</si>
  <si>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</si>
  <si>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</si>
  <si>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</si>
  <si>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</si>
  <si>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</si>
  <si>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</si>
  <si>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</si>
  <si>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</si>
  <si>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</si>
  <si>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</si>
  <si>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</si>
  <si>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</si>
  <si>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</si>
  <si>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</si>
  <si>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</si>
  <si>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</si>
  <si>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</si>
  <si>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</si>
  <si>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</si>
  <si>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</si>
  <si>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</si>
  <si>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</si>
  <si>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</si>
  <si>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</si>
  <si>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</si>
  <si>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</si>
  <si>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</si>
  <si>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</si>
  <si>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</si>
  <si>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</si>
  <si>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</si>
  <si>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</si>
  <si>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</si>
  <si>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</si>
  <si>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</si>
  <si>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</si>
  <si>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</si>
  <si>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</si>
  <si>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</si>
  <si>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</si>
  <si>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</si>
  <si>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</si>
  <si>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</si>
  <si>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</si>
  <si>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</si>
  <si>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</si>
  <si>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</si>
  <si>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</si>
  <si>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</si>
  <si>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</si>
  <si>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</si>
  <si>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</si>
  <si>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</si>
  <si>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</si>
  <si>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</si>
  <si>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</si>
  <si>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</si>
  <si>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</si>
  <si>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</si>
  <si>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</si>
  <si>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</si>
  <si>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</si>
  <si>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</si>
  <si>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</si>
  <si>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</si>
  <si>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</si>
  <si>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</si>
  <si>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</si>
  <si>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</si>
  <si>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</si>
  <si>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</si>
  <si>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</si>
  <si>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</si>
  <si>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</si>
  <si>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</si>
  <si>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</si>
  <si>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</si>
  <si>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</si>
  <si>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</si>
  <si>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</si>
  <si>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</si>
  <si>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</si>
  <si>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</si>
  <si>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</si>
  <si>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</si>
  <si>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</si>
  <si>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</si>
  <si>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</si>
  <si>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</si>
  <si>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</si>
  <si>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</si>
  <si>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</si>
  <si>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</si>
  <si>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</si>
  <si>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</si>
  <si>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</si>
  <si>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</si>
  <si>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</si>
  <si>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</si>
  <si>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</si>
  <si>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</si>
  <si>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</si>
  <si>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</si>
  <si>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</si>
  <si>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</si>
  <si>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</si>
  <si>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</si>
  <si>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</si>
  <si>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</si>
  <si>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</si>
  <si>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</si>
  <si>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</si>
  <si>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</si>
  <si>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</si>
  <si>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</si>
  <si>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</si>
  <si>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</si>
  <si>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</si>
  <si>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</si>
  <si>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</si>
  <si>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</si>
  <si>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</si>
  <si>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</si>
  <si>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</si>
  <si>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</si>
  <si>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</si>
  <si>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</si>
  <si>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</si>
  <si>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</si>
  <si>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</si>
  <si>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</si>
  <si>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</si>
  <si>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</si>
  <si>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</si>
  <si>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</si>
  <si>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</si>
  <si>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</si>
  <si>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</si>
  <si>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</si>
  <si>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</si>
  <si>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</si>
  <si>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</si>
  <si>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</si>
  <si>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</si>
  <si>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</si>
  <si>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</si>
  <si>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</si>
  <si>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</si>
  <si>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</si>
  <si>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</si>
  <si>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</si>
  <si>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</si>
  <si>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</si>
  <si>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</si>
  <si>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</si>
  <si>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</si>
  <si>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</si>
  <si>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</si>
  <si>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</si>
  <si>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</si>
  <si>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</si>
  <si>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</si>
  <si>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</si>
  <si>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</si>
  <si>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</si>
  <si>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</si>
  <si>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</si>
  <si>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</si>
  <si>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</si>
  <si>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</si>
  <si>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</si>
  <si>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</si>
  <si>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</si>
  <si>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</si>
  <si>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</si>
  <si>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</si>
  <si>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</si>
  <si>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</si>
  <si>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</si>
  <si>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</si>
  <si>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</si>
  <si>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</si>
  <si>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</si>
  <si>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</si>
  <si>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</si>
  <si>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</si>
  <si>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</si>
  <si>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</si>
  <si>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</si>
  <si>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</si>
  <si>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</si>
  <si>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</si>
  <si>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</si>
  <si>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</si>
  <si>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</si>
  <si>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</si>
  <si>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</si>
  <si>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</si>
  <si>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</si>
  <si>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</si>
  <si>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</si>
  <si>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</si>
  <si>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</si>
  <si>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</si>
  <si>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</si>
  <si>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</si>
  <si>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</si>
  <si>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</si>
  <si>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</si>
  <si>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</si>
  <si>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</si>
  <si>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</si>
  <si>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</si>
  <si>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</si>
  <si>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</si>
  <si>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</si>
  <si>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</si>
  <si>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</si>
  <si>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</si>
  <si>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</si>
  <si>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</si>
  <si>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</si>
  <si>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</si>
  <si>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</si>
  <si>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</si>
  <si>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</si>
  <si>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</si>
  <si>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</si>
  <si>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</si>
  <si>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</si>
  <si>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</si>
  <si>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</si>
  <si>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</si>
  <si>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</si>
  <si>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</si>
  <si>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</si>
  <si>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</si>
  <si>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</si>
  <si>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</si>
  <si>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</si>
  <si>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</si>
  <si>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</si>
  <si>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</si>
  <si>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</si>
  <si>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</si>
  <si>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</si>
  <si>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</si>
  <si>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</si>
  <si>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</si>
  <si>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</si>
  <si>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</si>
  <si>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</si>
  <si>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</si>
  <si>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</si>
  <si>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</si>
  <si>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</si>
  <si>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</si>
  <si>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</si>
  <si>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</si>
  <si>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</si>
  <si>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</si>
  <si>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</si>
  <si>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</si>
  <si>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</si>
  <si>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</si>
  <si>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</si>
  <si>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</si>
  <si>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</si>
  <si>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</si>
  <si>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</si>
  <si>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</si>
  <si>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</si>
  <si>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</si>
  <si>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</si>
  <si>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</si>
  <si>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</si>
  <si>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</si>
  <si>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</si>
  <si>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</si>
  <si>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</si>
  <si>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</si>
  <si>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</si>
  <si>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</si>
  <si>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</si>
  <si>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</si>
  <si>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</si>
  <si>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</si>
  <si>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</si>
  <si>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</si>
  <si>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</si>
  <si>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</si>
  <si>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</si>
  <si>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</si>
  <si>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</si>
  <si>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</si>
  <si>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</si>
  <si>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</si>
  <si>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</si>
  <si>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</si>
  <si>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</si>
  <si>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</si>
  <si>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</si>
  <si>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</si>
  <si>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</si>
  <si>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</si>
  <si>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</si>
  <si>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</si>
  <si>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</si>
  <si>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</si>
  <si>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</si>
  <si>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</si>
  <si>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</si>
  <si>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</si>
  <si>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</si>
  <si>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</si>
  <si>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</si>
  <si>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</si>
  <si>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</si>
  <si>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</si>
  <si>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</si>
  <si>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</si>
  <si>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</si>
  <si>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</si>
  <si>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</si>
  <si>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</si>
  <si>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</si>
  <si>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</si>
  <si>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</si>
  <si>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</si>
  <si>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</si>
  <si>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</si>
  <si>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</si>
  <si>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</si>
  <si>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</si>
  <si>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</si>
  <si>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</si>
  <si>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</si>
  <si>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</si>
  <si>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</si>
  <si>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</si>
  <si>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</si>
  <si>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</si>
  <si>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</si>
  <si>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</si>
  <si>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</si>
  <si>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</si>
  <si>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</si>
  <si>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</si>
  <si>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</si>
  <si>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</si>
  <si>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</si>
  <si>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</si>
  <si>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</si>
  <si>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</si>
  <si>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</si>
  <si>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</si>
  <si>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</si>
  <si>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</si>
  <si>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</si>
  <si>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</si>
  <si>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</si>
  <si>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</si>
  <si>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</si>
  <si>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</si>
  <si>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</si>
  <si>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</si>
  <si>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</si>
  <si>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</si>
  <si>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</si>
  <si>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</si>
  <si>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</si>
  <si>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</si>
  <si>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</si>
  <si>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</si>
  <si>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</si>
  <si>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</si>
  <si>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</si>
  <si>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</si>
  <si>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</si>
  <si>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</si>
  <si>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</si>
  <si>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</si>
  <si>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</si>
  <si>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</si>
  <si>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</si>
  <si>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</si>
  <si>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</si>
  <si>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</si>
  <si>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</si>
  <si>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</si>
  <si>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</si>
  <si>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</si>
  <si>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</si>
  <si>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</si>
  <si>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</si>
  <si>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</si>
  <si>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</si>
  <si>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</si>
  <si>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</si>
  <si>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</si>
  <si>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</si>
  <si>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</si>
  <si>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</si>
  <si>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</si>
  <si>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</si>
  <si>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</si>
  <si>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</si>
  <si>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</si>
  <si>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</si>
  <si>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</si>
  <si>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</si>
  <si>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</si>
  <si>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</si>
  <si>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</si>
  <si>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</si>
  <si>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</si>
  <si>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</si>
  <si>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</si>
  <si>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</si>
  <si>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</si>
  <si>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</si>
  <si>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</si>
  <si>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</si>
  <si>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</si>
  <si>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</si>
  <si>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</si>
  <si>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</si>
  <si>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</si>
  <si>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</si>
  <si>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</si>
  <si>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</si>
  <si>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</si>
  <si>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</si>
  <si>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</si>
  <si>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</si>
  <si>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</si>
  <si>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</si>
  <si>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</si>
  <si>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</si>
  <si>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</si>
  <si>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</si>
  <si>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</si>
  <si>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</si>
  <si>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</si>
  <si>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</si>
  <si>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</si>
  <si>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</si>
  <si>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</si>
  <si>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</si>
  <si>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</si>
  <si>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</si>
  <si>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</si>
  <si>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</si>
  <si>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</si>
  <si>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</si>
  <si>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</si>
  <si>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</si>
  <si>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</si>
  <si>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</si>
  <si>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</si>
  <si>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</si>
  <si>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</si>
  <si>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</si>
  <si>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</si>
  <si>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</si>
  <si>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</si>
  <si>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</si>
  <si>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</si>
  <si>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</si>
  <si>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</si>
  <si>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</si>
  <si>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</si>
  <si>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</si>
  <si>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</si>
  <si>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</si>
  <si>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</si>
  <si>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</si>
  <si>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</si>
  <si>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</si>
  <si>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</si>
  <si>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</si>
  <si>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</si>
  <si>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</si>
  <si>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</si>
  <si>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</si>
  <si>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</si>
  <si>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</si>
  <si>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</si>
  <si>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</si>
  <si>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</si>
  <si>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</si>
  <si>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</si>
  <si>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</si>
  <si>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</si>
  <si>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</si>
  <si>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</si>
  <si>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</si>
  <si>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</si>
  <si>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</si>
  <si>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</si>
  <si>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</si>
  <si>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</si>
  <si>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</si>
  <si>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</si>
  <si>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</si>
  <si>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</si>
  <si>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</si>
  <si>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</si>
  <si>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</si>
  <si>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</si>
  <si>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</si>
  <si>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</si>
  <si>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</si>
  <si>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</si>
  <si>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</si>
  <si>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</si>
  <si>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</si>
  <si>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</si>
  <si>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</si>
  <si>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</si>
  <si>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</si>
  <si>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</si>
  <si>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</si>
  <si>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</si>
  <si>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</si>
  <si>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</si>
  <si>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</si>
  <si>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</si>
  <si>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</si>
  <si>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</si>
  <si>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</si>
  <si>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</si>
  <si>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</si>
  <si>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</si>
  <si>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</si>
  <si>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</si>
  <si>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</si>
  <si>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</si>
  <si>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</si>
  <si>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</si>
  <si>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</si>
  <si>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</si>
  <si>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</si>
  <si>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</si>
  <si>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</si>
  <si>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</si>
  <si>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</si>
  <si>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</si>
  <si>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</si>
  <si>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</si>
  <si>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</si>
  <si>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</si>
  <si>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</si>
  <si>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</si>
  <si>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</si>
  <si>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</si>
  <si>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</si>
  <si>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</si>
  <si>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</si>
  <si>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</si>
  <si>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</si>
  <si>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</si>
  <si>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</si>
  <si>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</si>
  <si>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</si>
  <si>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</si>
  <si>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</si>
  <si>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</si>
  <si>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</si>
  <si>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</si>
  <si>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</si>
  <si>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</si>
  <si>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</si>
  <si>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</si>
  <si>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</si>
  <si>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</si>
  <si>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</si>
  <si>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</si>
  <si>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</si>
  <si>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</si>
  <si>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</si>
  <si>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</si>
  <si>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</si>
  <si>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</si>
  <si>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</si>
  <si>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</si>
  <si>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</si>
  <si>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</si>
  <si>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</si>
  <si>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</si>
  <si>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</si>
  <si>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</si>
  <si>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</si>
  <si>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</si>
  <si>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</si>
  <si>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</si>
  <si>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</si>
  <si>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</si>
  <si>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</si>
  <si>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</si>
  <si>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</si>
  <si>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</si>
  <si>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</si>
  <si>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</si>
  <si>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</si>
  <si>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</si>
  <si>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</si>
  <si>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</si>
  <si>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</si>
  <si>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</si>
  <si>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</si>
  <si>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</si>
  <si>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</si>
  <si>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</si>
  <si>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</si>
  <si>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</si>
  <si>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</si>
  <si>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</si>
  <si>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</si>
  <si>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</si>
  <si>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</si>
  <si>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</si>
  <si>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</si>
  <si>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</si>
  <si>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</si>
  <si>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</si>
  <si>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</si>
  <si>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</si>
  <si>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</si>
  <si>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</si>
  <si>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</si>
  <si>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</si>
  <si>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</si>
  <si>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</si>
  <si>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</si>
  <si>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</si>
  <si>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</si>
  <si>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</si>
  <si>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</si>
  <si>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</si>
  <si>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</si>
  <si>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</si>
  <si>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</si>
  <si>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</si>
  <si>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</si>
  <si>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</si>
  <si>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</si>
  <si>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</si>
  <si>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</si>
  <si>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</si>
  <si>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</si>
  <si>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</si>
  <si>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</si>
  <si>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</si>
  <si>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</si>
  <si>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</si>
  <si>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</si>
  <si>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</si>
  <si>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</si>
  <si>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</si>
  <si>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</si>
  <si>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</si>
  <si>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</si>
  <si>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</si>
  <si>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</si>
  <si>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</si>
  <si>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</si>
  <si>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</si>
  <si>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</si>
  <si>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</si>
  <si>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</si>
  <si>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</si>
  <si>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</si>
  <si>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</si>
  <si>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</si>
  <si>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</si>
  <si>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</si>
  <si>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</si>
  <si>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</si>
  <si>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</si>
  <si>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</si>
  <si>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</si>
  <si>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</si>
  <si>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</si>
  <si>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</si>
  <si>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</si>
  <si>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</si>
  <si>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</si>
  <si>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</si>
  <si>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</si>
  <si>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</si>
  <si>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</si>
  <si>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</si>
  <si>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</si>
  <si>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</si>
  <si>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</si>
  <si>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</si>
  <si>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</si>
  <si>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</si>
  <si>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</si>
  <si>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</si>
  <si>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</si>
  <si>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</si>
  <si>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</si>
  <si>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</si>
  <si>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</si>
  <si>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</si>
  <si>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</si>
  <si>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</si>
  <si>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</si>
  <si>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</si>
  <si>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</si>
  <si>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</si>
  <si>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</si>
  <si>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</si>
  <si>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</si>
  <si>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</si>
  <si>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</si>
  <si>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</si>
  <si>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</si>
  <si>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</si>
  <si>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</si>
  <si>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</si>
  <si>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</si>
  <si>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</si>
  <si>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</si>
  <si>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</si>
  <si>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</si>
  <si>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</si>
  <si>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</si>
  <si>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</si>
  <si>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</si>
  <si>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</si>
  <si>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</si>
  <si>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</si>
  <si>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</si>
  <si>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</si>
  <si>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</si>
  <si>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</si>
  <si>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</si>
  <si>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</si>
  <si>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</si>
  <si>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</si>
  <si>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</si>
  <si>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</si>
  <si>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</si>
  <si>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</si>
  <si>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</si>
  <si>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</si>
  <si>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</si>
  <si>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</si>
  <si>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</si>
  <si>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</si>
  <si>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</si>
  <si>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</si>
  <si>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</si>
  <si>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</si>
  <si>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</si>
  <si>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</si>
  <si>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</si>
  <si>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</si>
  <si>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</si>
  <si>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</si>
  <si>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</si>
  <si>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</si>
  <si>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</si>
  <si>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</si>
  <si>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</si>
  <si>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</si>
  <si>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</si>
  <si>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</si>
  <si>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</si>
  <si>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</si>
  <si>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</si>
  <si>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</si>
  <si>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</si>
  <si>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</si>
  <si>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</si>
  <si>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</si>
  <si>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</si>
  <si>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</si>
  <si>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</si>
  <si>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</si>
  <si>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</si>
  <si>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</si>
  <si>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</si>
  <si>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</si>
  <si>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</si>
  <si>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</si>
  <si>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</si>
  <si>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</si>
  <si>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</si>
  <si>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</si>
  <si>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</si>
  <si>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</si>
  <si>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</si>
  <si>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</si>
  <si>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</si>
  <si>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</si>
  <si>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</si>
  <si>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</si>
  <si>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</si>
  <si>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</si>
  <si>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</si>
  <si>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</si>
  <si>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</si>
  <si>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</si>
  <si>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</si>
  <si>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</si>
  <si>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</si>
  <si>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</si>
  <si>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</si>
  <si>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</si>
  <si>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NGHA / ETA 45 km</t>
  </si>
  <si>
    <t>PCM-20251017-00001372</t>
  </si>
  <si>
    <t>ETA 50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</si>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</sst>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5" totalsRowShown="0" headerRowDxfId="64" dataDxfId="63" headerRowBorderDxfId="61" tableBorderDxfId="62">
  <autoFilter ref="A1:L115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workbookViewId="0">
      <selection activeCell="K4" sqref="K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284.90816006944078</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4.4128475694378722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45947.856585995367</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45947.856585995367</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45947.856585995367</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45947.856585995367</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45947.856585995367</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45947.856585995367</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45947.856585995367</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45947.856585995367</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45947.856585995367</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45947.856585995367</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45947.856585995367</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45947.856585995367</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45947.856585995367</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45947.856585995367</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45947.856585995367</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45947.856585995367</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45947.856585995367</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45947.856585995367</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45947.856585995367</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45947.856585995367</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45947.856585995367</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45947.856585995367</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45947.856585995367</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45947.856585995367</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45947.856585995367</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45947.856585995367</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45947.856585995367</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45947.856585995367</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45947.856585995367</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45947.856585995367</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45947.856585995367</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45947.856585995367</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45947.856585995367</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45947.856585995367</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45947.856585995367</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45947.856585995367</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45947.856585995367</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45947.856585995367</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45947.856585995367</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45947.856585995367</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45947.856585995367</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45947.856585995367</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45947.856585995367</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45947.856585995367</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45947.856585995367</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45947.856585995367</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45947.856585995367</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45947.856585995367</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45947.856585995367</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45947.856585995367</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45947.856585995367</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45947.856585995367</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45947.856585995367</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45947.856585995367</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45947.856585995367</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45947.856585995367</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45947.856585995367</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45947.856585995367</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45947.856585995367</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45947.856585995367</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45947.856585995367</v>
      </c>
      <c r="H64" s="141"/>
      <c r="I64" s="139" t="str">
        <f>IFERROR(VLOOKUP(D64,DB!A:F,6,0),"")</f>
        <v/>
      </c>
      <c r="J64" s="139" t="str">
        <f>IFERROR(VLOOKUP(D64,DB!A:G,7,0),"")</f>
        <v/>
      </c>
      <c r="K64" s="143"/>
      <c r="L64" s="144" t="str">
        <f>IFERROR(VLOOKUP(D64,DB!A:I,9,0),"")</f>
        <v/>
      </c>
    </row>
    <row r="65" spans="1:12" ht="15" customHeight="1">
      <c r="A65" s="160"/>
      <c r="B65" s="161" t="str">
        <f>IFERROR(VLOOKUP(D65,DB!A:K,11,0),"")</f>
        <v/>
      </c>
      <c r="C65" s="161"/>
      <c r="D65" s="161"/>
      <c r="E65" s="162"/>
      <c r="F65" s="163"/>
      <c r="G65" s="164">
        <f ca="1">IFERROR(NOW()-F65,"")</f>
        <v>45947.856585995367</v>
      </c>
      <c r="H65" s="163"/>
      <c r="I65" s="161" t="str">
        <f>IFERROR(VLOOKUP(D65,DB!A:F,6,0),"")</f>
        <v/>
      </c>
      <c r="J65" s="161" t="str">
        <f>IFERROR(VLOOKUP(D65,DB!A:G,7,0),"")</f>
        <v/>
      </c>
      <c r="K65" s="165"/>
      <c r="L65" s="166" t="str">
        <f>IFERROR(VLOOKUP(D65,DB!A:I,9,0),"")</f>
        <v/>
      </c>
    </row>
    <row r="66" spans="1:12" ht="15" customHeight="1">
      <c r="A66" s="138"/>
      <c r="B66" s="139" t="str">
        <f>IFERROR(VLOOKUP(D66,DB!A:K,11,0),"")</f>
        <v/>
      </c>
      <c r="C66" s="139"/>
      <c r="D66" s="139"/>
      <c r="E66" s="140"/>
      <c r="F66" s="141"/>
      <c r="G66" s="142">
        <f ca="1">IFERROR(NOW()-F66,"")</f>
        <v>45947.856585995367</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45947.856585995367</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45947.856585995367</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45947.856585995367</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45947.856585995367</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45947.856585995367</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45947.856585995367</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45947.856585995367</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45947.856585995367</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45947.856585995367</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45947.856585995367</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45947.856585995367</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45947.856585995367</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45947.856585995367</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45947.856585995367</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45947.856585995367</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45947.856585995367</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45947.856585995367</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45947.856585995367</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45947.856585995367</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45947.856585995367</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45947.856585995367</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45947.856585995367</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45947.856585995367</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45947.856585995367</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45947.856585995367</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45947.856585995367</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45947.856585995367</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45947.856585995367</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45947.856585995367</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45947.856585995367</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45947.856585995367</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45947.856585995367</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45947.856585995367</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45947.856585995367</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45947.856585995367</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45947.856585995367</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45947.856585995367</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45947.856585995367</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45947.856585995367</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45947.856585995367</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45947.856585995367</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45947.856585995367</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45947.856585995367</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45947.856585995367</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45947.856585995367</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45947.856585995367</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45947.856585995367</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45947.856585995367</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45947.856585995367</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45947.856585995367</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45947.856585995367</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45947.856585995367</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45947.856585995367</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45947.856585995367</v>
      </c>
      <c r="H120" s="141"/>
      <c r="I120" s="139" t="str">
        <f>IFERROR(VLOOKUP(D120,DB!A:F,6,0),"")</f>
        <v/>
      </c>
      <c r="J120" s="139" t="str">
        <f>IFERROR(VLOOKUP(D120,DB!A:G,7,0),"")</f>
        <v/>
      </c>
      <c r="K120" s="143"/>
      <c r="L120" s="144" t="str">
        <f>IFERROR(VLOOKUP(D120,DB!A:I,9,0),"")</f>
        <v/>
      </c>
    </row>
    <row r="121" spans="1:12" ht="15" customHeight="1">
      <c r="A121" s="160"/>
      <c r="B121" s="161" t="str">
        <f>IFERROR(VLOOKUP(D121,DB!A:K,11,0),"")</f>
        <v/>
      </c>
      <c r="C121" s="161"/>
      <c r="D121" s="161"/>
      <c r="E121" s="162"/>
      <c r="F121" s="163"/>
      <c r="G121" s="164">
        <f ca="1">IFERROR(NOW()-F121,"")</f>
        <v>45947.856585995367</v>
      </c>
      <c r="H121" s="163"/>
      <c r="I121" s="161" t="str">
        <f>IFERROR(VLOOKUP(D121,DB!A:F,6,0),"")</f>
        <v/>
      </c>
      <c r="J121" s="161" t="str">
        <f>IFERROR(VLOOKUP(D121,DB!A:G,7,0),"")</f>
        <v/>
      </c>
      <c r="K121" s="165"/>
      <c r="L121" s="166" t="str">
        <f>IFERROR(VLOOKUP(D121,DB!A:I,9,0),"")</f>
        <v/>
      </c>
    </row>
  </sheetData>
  <customSheetViews>
    <customSheetView guid="{F6042A99-DD27-4453-835D-0834D95730CC}" filter="1" showAutoFilter="1">
      <pageMargins left="0" right="0" top="0" bottom="0" header="0" footer="0"/>
      <autoFilter ref="B1:M1" xr:uid="{4D5CFFBD-3AE7-458C-B3E2-8F2A020D64D6}"/>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141.12950266203552</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122.85674803240545</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3.3608105324019562</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7.2558217587356921E-2</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45947.856585995367</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45947.856585995367</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45947.856585995367</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45947.856585995367</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45947.856585995367</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45947.856585995367</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45947.856585995367</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45947.856585995367</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45947.856585995367</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45947.856585995367</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45947.856585995367</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45947.856585995367</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45947.856585995367</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45947.856585995367</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45947.856585995367</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45947.856585995367</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45947.856585995367</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45947.856585995367</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45947.856585995367</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45947.856585995367</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45947.856585995367</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45947.856585995367</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45947.856585995367</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45947.856585995367</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45947.856585995367</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45947.856585995367</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45947.856585995367</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45947.856585995367</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45947.856585995367</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45947.856585995367</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45947.856585995367</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45947.856585995367</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45947.856585995367</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45947.856585995367</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45947.856585995367</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45947.856585995367</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45947.856585995367</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45947.856585995367</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45947.856585995367</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45947.856585995367</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45947.856585995367</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45947.856585995367</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45947.856585995367</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45947.856585995367</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45947.856585995367</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45947.856585995367</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45947.856585995367</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45947.856585995367</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45947.856585995367</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45947.856585995367</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45947.856585995367</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45947.856585995367</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45947.856585995367</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45947.856585995367</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45947.856585995367</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45947.856585995367</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45947.856585995367</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45947.856585995367</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45947.856585995367</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45947.856585995367</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45947.856585995367</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45947.856585995367</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45947.856585995367</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45947.856585995367</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45947.856585995367</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45947.856585995367</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45947.856585995367</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45947.856585995367</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45947.856585995367</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45947.856585995367</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45947.856585995367</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45947.856585995367</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45947.856585995367</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45947.856585995367</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45947.856585995367</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45947.856585995367</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45947.856585995367</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45947.856585995367</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45947.856585995367</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45947.856585995367</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45947.856585995367</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45947.856585995367</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45947.856585995367</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45947.856585995367</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45947.856585995367</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45947.856585995367</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45947.856585995367</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45947.856585995367</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45947.856585995367</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45947.856585995367</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45947.856585995367</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45947.856585995367</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45947.856585995367</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45947.856585995367</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45947.856585995367</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45947.856585995367</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45947.856585995367</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45947.856585995367</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45947.856585995367</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45947.856585995367</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45947.856585995367</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5"/>
  <sheetViews>
    <sheetView workbookViewId="0">
      <selection activeCell="K14" sqref="K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2</v>
      </c>
      <c r="D2" s="18" t="s">
        <v>14432</v>
      </c>
      <c r="E2" s="18" t="s">
        <v>39045</v>
      </c>
      <c r="F2" s="20">
        <v>45947.84778935185</v>
      </c>
      <c r="G2" s="21">
        <f t="shared" ref="G2:G52" ca="1" si="0">IFERROR(NOW()-F2,"-")</f>
        <v>8.7966435166890733E-3</v>
      </c>
      <c r="H2" s="22">
        <v>45947.848865740743</v>
      </c>
      <c r="I2" s="19" t="str">
        <f>IFERROR(VLOOKUP(D2,DB!A:F,6,0),"")</f>
        <v>SCECO</v>
      </c>
      <c r="J2" s="18" t="str">
        <f>IFERROR(VLOOKUP(D2,DB!A:G,7,0),"")</f>
        <v>Good</v>
      </c>
      <c r="K2" s="47" t="s">
        <v>39057</v>
      </c>
      <c r="L2" s="23" t="str">
        <f>IFERROR(VLOOKUP(D2,DB!A:I,9,0),"")</f>
        <v>Latis</v>
      </c>
    </row>
    <row r="3" spans="1:13" ht="15" customHeight="1">
      <c r="A3" s="19"/>
      <c r="B3" s="64" t="str">
        <f>IFERROR(VLOOKUP(D3,DB!A:K,11,0),"")</f>
        <v/>
      </c>
      <c r="C3" s="18"/>
      <c r="D3" s="18"/>
      <c r="E3" s="18"/>
      <c r="F3" s="20"/>
      <c r="G3" s="21">
        <f t="shared" ca="1" si="0"/>
        <v>45947.856585995367</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45947.856585995367</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45947.856585995367</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45947.856585995367</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45947.856585995367</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45947.856585995367</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45947.856585995367</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45947.856585995367</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45947.856585995367</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45947.856585995367</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45947.856585995367</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45947.856585995367</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45947.856585995367</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45947.856585995367</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45947.856585995367</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45947.856585995367</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45947.856585995367</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45947.856585995367</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45947.856585995367</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45947.856585995367</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45947.856585995367</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45947.856585995367</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45947.856585995367</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45947.856585995367</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45947.856585995367</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45947.856585995367</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45947.856585995367</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45947.856585995367</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45947.856585995367</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45947.856585995367</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45947.856585995367</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45947.856585995367</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45947.856585995367</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45947.856585995367</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45947.856585995367</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45947.856585995367</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45947.856585995367</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45947.856585995367</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45947.856585995367</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45947.856585995367</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45947.856585995367</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45947.856585995367</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45947.856585995367</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45947.856585995367</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45947.856585995367</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45947.856585995367</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45947.856585995367</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45947.856585995367</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45947.856585995367</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0"/>
        <v>45947.856585995367</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ref="G53:G116" ca="1" si="1">IFERROR(NOW()-F53,"-")</f>
        <v>45947.856585995367</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45947.856585995367</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45947.856585995367</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45947.856585995367</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45947.856585995367</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45947.856585995367</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45947.856585995367</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45947.856585995367</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45947.856585995367</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45947.856585995367</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45947.856585995367</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45947.856585995367</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45947.856585995367</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45947.856585995367</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45947.856585995367</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45947.856585995367</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45947.856585995367</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45947.856585995367</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45947.856585995367</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45947.856585995367</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45947.856585995367</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45947.856585995367</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45947.856585995367</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45947.856585995367</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45947.856585995367</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45947.856585995367</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45947.856585995367</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45947.856585995367</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45947.856585995367</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45947.856585995367</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45947.856585995367</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45947.856585995367</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45947.856585995367</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45947.856585995367</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45947.856585995367</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45947.856585995367</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45947.856585995367</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45947.856585995367</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45947.856585995367</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45947.856585995367</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45947.856585995367</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45947.856585995367</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45947.856585995367</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45947.856585995367</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45947.856585995367</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45947.856585995367</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45947.856585995367</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45947.856585995367</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45947.856585995367</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45947.856585995367</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45947.856585995367</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45947.856585995367</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45947.856585995367</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45947.856585995367</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45947.856585995367</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45947.856585995367</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45947.856585995367</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45947.856585995367</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45947.856585995367</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45947.856585995367</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45947.856585995367</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45947.856585995367</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45947.856585995367</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1"/>
        <v>45947.856585995367</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ref="G117:G180" ca="1" si="2">IFERROR(NOW()-F117,"-")</f>
        <v>45947.856585995367</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45947.856585995367</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45947.856585995367</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45947.856585995367</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45947.856585995367</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45947.856585995367</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45947.856585995367</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45947.856585995367</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45947.856585995367</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45947.856585995367</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45947.856585995367</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45947.856585995367</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45947.856585995367</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45947.856585995367</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45947.856585995367</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45947.856585995367</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45947.856585995367</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45947.856585995367</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45947.856585995367</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45947.856585995367</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45947.856585995367</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45947.856585995367</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45947.856585995367</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45947.856585995367</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45947.856585995367</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45947.856585995367</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45947.856585995367</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45947.856585995367</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45947.856585995367</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45947.856585995367</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45947.856585995367</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45947.856585995367</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45947.856585995367</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45947.856585995367</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45947.856585995367</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45947.856585995367</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45947.856585995367</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45947.856585995367</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45947.856585995367</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45947.856585995367</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45947.856585995367</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45947.856585995367</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45947.856585995367</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45947.856585995367</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45947.856585995367</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45947.856585995367</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45947.856585995367</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45947.856585995367</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45947.856585995367</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45947.856585995367</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45947.856585995367</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45947.856585995367</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45947.856585995367</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45947.856585995367</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45947.856585995367</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45947.856585995367</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45947.856585995367</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45947.856585995367</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45947.856585995367</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45947.856585995367</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45947.856585995367</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45947.856585995367</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45947.856585995367</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2"/>
        <v>45947.856585995367</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ref="G181:G244" ca="1" si="3">IFERROR(NOW()-F181,"-")</f>
        <v>45947.856585995367</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45947.856585995367</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45947.856585995367</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45947.856585995367</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45947.856585995367</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45947.856585995367</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45947.856585995367</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45947.856585995367</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45947.856585995367</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45947.856585995367</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45947.856585995367</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45947.856585995367</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45947.856585995367</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45947.856585995367</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45947.856585995367</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45947.856585995367</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45947.856585995367</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45947.856585995367</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45947.856585995367</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45947.856585995367</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45947.856585995367</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45947.856585995367</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45947.856585995367</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45947.856585995367</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45947.856585995367</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45947.856585995367</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45947.856585995367</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45947.856585995367</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45947.856585995367</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45947.856585995367</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45947.856585995367</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45947.856585995367</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45947.856585995367</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45947.856585995367</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45947.856585995367</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45947.856585995367</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45947.856585995367</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45947.856585995367</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45947.856585995367</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45947.856585995367</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45947.856585995367</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45947.856585995367</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45947.856585995367</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45947.856585995367</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45947.856585995367</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45947.856585995367</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45947.856585995367</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45947.856585995367</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45947.856585995367</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45947.856585995367</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45947.856585995367</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45947.856585995367</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45947.856585995367</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45947.856585995367</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45947.856585995367</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45947.856585995367</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45947.856585995367</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45947.856585995367</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45947.856585995367</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45947.856585995367</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45947.856585995367</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45947.856585995367</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45947.856585995367</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3"/>
        <v>45947.856585995367</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ref="G245:G308" ca="1" si="4">IFERROR(NOW()-F245,"-")</f>
        <v>45947.856585995367</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45947.856585995367</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45947.856585995367</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45947.856585995367</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45947.856585995367</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45947.856585995367</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45947.856585995367</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45947.856585995367</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45947.856585995367</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45947.856585995367</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45947.856585995367</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45947.856585995367</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45947.856585995367</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45947.856585995367</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45947.856585995367</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45947.856585995367</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45947.856585995367</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45947.856585995367</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45947.856585995367</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45947.856585995367</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45947.856585995367</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45947.856585995367</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45947.856585995367</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45947.856585995367</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45947.856585995367</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45947.856585995367</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45947.856585995367</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45947.856585995367</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45947.856585995367</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45947.856585995367</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45947.856585995367</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45947.856585995367</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45947.856585995367</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45947.856585995367</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45947.856585995367</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45947.856585995367</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45947.856585995367</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45947.856585995367</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45947.856585995367</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45947.856585995367</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45947.856585995367</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45947.856585995367</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45947.856585995367</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45947.856585995367</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45947.856585995367</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45947.856585995367</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45947.856585995367</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45947.856585995367</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45947.856585995367</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45947.856585995367</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45947.856585995367</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45947.856585995367</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45947.856585995367</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45947.856585995367</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45947.856585995367</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45947.856585995367</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45947.856585995367</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45947.856585995367</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45947.856585995367</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45947.856585995367</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45947.856585995367</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45947.856585995367</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45947.856585995367</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4"/>
        <v>45947.856585995367</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ref="G309:G372" ca="1" si="5">IFERROR(NOW()-F309,"-")</f>
        <v>45947.856585995367</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45947.856585995367</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45947.856585995367</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45947.856585995367</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45947.856585995367</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45947.856585995367</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45947.856585995367</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45947.856585995367</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45947.856585995367</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45947.856585995367</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45947.856585995367</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45947.856585995367</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45947.856585995367</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45947.856585995367</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45947.856585995367</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45947.856585995367</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45947.856585995367</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45947.856585995367</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45947.856585995367</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45947.856585995367</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45947.856585995367</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45947.856585995367</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45947.856585995367</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45947.856585995367</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45947.856585995367</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45947.856585995367</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45947.856585995367</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45947.856585995367</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45947.856585995367</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45947.856585995367</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45947.856585995367</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45947.856585995367</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45947.856585995367</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45947.856585995367</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45947.856585995367</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45947.856585995367</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45947.856585995367</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45947.856585995367</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45947.856585995367</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45947.856585995367</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45947.856585995367</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45947.856585995367</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45947.856585995367</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45947.856585995367</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45947.856585995367</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45947.856585995367</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45947.856585995367</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45947.856585995367</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45947.856585995367</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45947.856585995367</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45947.856585995367</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45947.856585995367</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45947.856585995367</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45947.856585995367</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45947.856585995367</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45947.856585995367</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45947.856585995367</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45947.856585995367</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45947.856585995367</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45947.856585995367</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45947.856585995367</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45947.856585995367</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45947.856585995367</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5"/>
        <v>45947.856585995367</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ref="G373:G436" ca="1" si="6">IFERROR(NOW()-F373,"-")</f>
        <v>45947.856585995367</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45947.856585995367</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45947.856585995367</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45947.856585995367</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45947.856585995367</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45947.856585995367</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45947.856585995367</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45947.856585995367</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45947.856585995367</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45947.856585995367</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45947.856585995367</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45947.856585995367</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45947.856585995367</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45947.856585995367</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45947.856585995367</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45947.856585995367</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45947.856585995367</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45947.856585995367</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45947.856585995367</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45947.856585995367</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45947.856585995367</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45947.856585995367</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45947.856585995367</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45947.856585995367</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45947.856585995367</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45947.856585995367</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45947.856585995367</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45947.856585995367</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45947.856585995367</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45947.856585995367</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45947.856585995367</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45947.856585995367</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45947.856585995367</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45947.856585995367</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45947.856585995367</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45947.856585995367</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45947.856585995367</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45947.856585995367</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45947.856585995367</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45947.856585995367</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45947.856585995367</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45947.856585995367</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45947.856585995367</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45947.856585995367</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45947.856585995367</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45947.856585995367</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45947.856585995367</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45947.856585995367</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45947.856585995367</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45947.856585995367</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45947.856585995367</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45947.856585995367</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45947.856585995367</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45947.856585995367</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45947.856585995367</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45947.856585995367</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45947.856585995367</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45947.856585995367</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45947.856585995367</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45947.856585995367</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45947.856585995367</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45947.856585995367</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45947.856585995367</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6"/>
        <v>45947.856585995367</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ref="G437:G500" ca="1" si="7">IFERROR(NOW()-F437,"-")</f>
        <v>45947.856585995367</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45947.856585995367</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45947.856585995367</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45947.856585995367</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45947.856585995367</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45947.856585995367</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45947.856585995367</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45947.856585995367</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45947.856585995367</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45947.856585995367</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45947.856585995367</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45947.856585995367</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45947.856585995367</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45947.856585995367</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45947.856585995367</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45947.856585995367</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45947.856585995367</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45947.856585995367</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45947.856585995367</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45947.856585995367</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45947.856585995367</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45947.856585995367</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45947.856585995367</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45947.856585995367</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45947.856585995367</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45947.856585995367</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45947.856585995367</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45947.856585995367</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45947.856585995367</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45947.856585995367</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45947.856585995367</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45947.856585995367</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45947.856585995367</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45947.856585995367</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45947.856585995367</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45947.856585995367</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45947.856585995367</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45947.856585995367</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45947.856585995367</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45947.856585995367</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45947.856585995367</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45947.856585995367</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45947.856585995367</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45947.856585995367</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45947.856585995367</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45947.856585995367</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45947.856585995367</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45947.856585995367</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45947.856585995367</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45947.856585995367</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45947.856585995367</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45947.856585995367</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45947.856585995367</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45947.856585995367</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45947.856585995367</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45947.856585995367</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45947.856585995367</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45947.856585995367</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45947.856585995367</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45947.856585995367</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45947.856585995367</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45947.856585995367</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45947.856585995367</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7"/>
        <v>45947.856585995367</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ref="G501:G564" ca="1" si="8">IFERROR(NOW()-F501,"-")</f>
        <v>45947.856585995367</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45947.856585995367</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45947.856585995367</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45947.856585995367</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45947.856585995367</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45947.856585995367</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45947.856585995367</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45947.856585995367</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45947.856585995367</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45947.856585995367</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45947.856585995367</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45947.856585995367</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45947.856585995367</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45947.856585995367</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45947.856585995367</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45947.856585995367</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45947.856585995367</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45947.856585995367</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45947.856585995367</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45947.856585995367</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45947.856585995367</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45947.856585995367</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45947.856585995367</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45947.856585995367</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45947.856585995367</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45947.856585995367</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45947.856585995367</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45947.856585995367</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45947.856585995367</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45947.856585995367</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45947.856585995367</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45947.856585995367</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45947.856585995367</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45947.856585995367</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45947.856585995367</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45947.856585995367</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45947.856585995367</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45947.856585995367</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45947.856585995367</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45947.856585995367</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45947.856585995367</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45947.856585995367</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45947.856585995367</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45947.856585995367</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45947.856585995367</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45947.856585995367</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45947.856585995367</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45947.856585995367</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45947.856585995367</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45947.856585995367</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45947.856585995367</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45947.856585995367</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45947.856585995367</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45947.856585995367</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45947.856585995367</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45947.856585995367</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45947.856585995367</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45947.856585995367</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45947.856585995367</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45947.856585995367</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45947.856585995367</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45947.856585995367</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45947.856585995367</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8"/>
        <v>45947.856585995367</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ref="G565:G628" ca="1" si="9">IFERROR(NOW()-F565,"-")</f>
        <v>45947.856585995367</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45947.856585995367</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45947.856585995367</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45947.856585995367</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45947.856585995367</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45947.856585995367</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45947.856585995367</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45947.856585995367</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45947.856585995367</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45947.856585995367</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45947.856585995367</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45947.856585995367</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45947.856585995367</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45947.856585995367</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45947.856585995367</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45947.856585995367</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45947.856585995367</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45947.856585995367</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45947.856585995367</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45947.856585995367</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45947.856585995367</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45947.856585995367</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45947.856585995367</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45947.856585995367</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45947.856585995367</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45947.856585995367</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45947.856585995367</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45947.856585995367</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45947.856585995367</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45947.856585995367</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45947.856585995367</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45947.856585995367</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45947.856585995367</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45947.856585995367</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45947.856585995367</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45947.856585995367</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45947.856585995367</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45947.856585995367</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45947.856585995367</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45947.856585995367</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45947.856585995367</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45947.856585995367</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45947.856585995367</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45947.856585995367</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45947.856585995367</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45947.856585995367</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45947.856585995367</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45947.856585995367</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45947.856585995367</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45947.856585995367</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45947.856585995367</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45947.856585995367</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45947.856585995367</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45947.856585995367</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45947.856585995367</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45947.856585995367</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45947.856585995367</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45947.856585995367</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45947.856585995367</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45947.856585995367</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45947.856585995367</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45947.856585995367</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45947.856585995367</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9"/>
        <v>45947.856585995367</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ref="G629:G692" ca="1" si="10">IFERROR(NOW()-F629,"-")</f>
        <v>45947.856585995367</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45947.856585995367</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45947.856585995367</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45947.856585995367</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45947.856585995367</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45947.856585995367</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45947.856585995367</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45947.856585995367</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45947.856585995367</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45947.856585995367</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45947.856585995367</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45947.856585995367</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45947.856585995367</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45947.856585995367</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45947.856585995367</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45947.856585995367</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45947.856585995367</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45947.856585995367</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45947.856585995367</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45947.856585995367</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45947.856585995367</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45947.856585995367</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45947.856585995367</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45947.856585995367</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45947.856585995367</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45947.856585995367</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45947.856585995367</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45947.856585995367</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45947.856585995367</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45947.856585995367</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45947.856585995367</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45947.856585995367</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45947.856585995367</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45947.856585995367</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45947.856585995367</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45947.856585995367</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45947.856585995367</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45947.856585995367</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45947.856585995367</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45947.856585995367</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45947.856585995367</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45947.856585995367</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45947.856585995367</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45947.856585995367</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45947.856585995367</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45947.856585995367</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45947.856585995367</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45947.856585995367</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45947.856585995367</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45947.856585995367</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45947.856585995367</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45947.856585995367</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45947.856585995367</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45947.856585995367</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45947.856585995367</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45947.856585995367</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45947.856585995367</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45947.856585995367</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45947.856585995367</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45947.856585995367</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45947.856585995367</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45947.856585995367</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45947.856585995367</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0"/>
        <v>45947.856585995367</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ref="G693:G756" ca="1" si="11">IFERROR(NOW()-F693,"-")</f>
        <v>45947.856585995367</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45947.856585995367</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45947.856585995367</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45947.856585995367</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45947.856585995367</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45947.856585995367</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45947.856585995367</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45947.856585995367</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45947.856585995367</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45947.856585995367</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45947.856585995367</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45947.856585995367</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45947.856585995367</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45947.856585995367</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45947.856585995367</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45947.856585995367</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45947.856585995367</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45947.856585995367</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45947.856585995367</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45947.856585995367</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45947.856585995367</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45947.856585995367</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45947.856585995367</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45947.856585995367</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45947.856585995367</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45947.856585995367</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45947.856585995367</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45947.856585995367</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45947.856585995367</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45947.856585995367</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45947.856585995367</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45947.856585995367</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45947.856585995367</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45947.856585995367</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45947.856585995367</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45947.856585995367</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45947.856585995367</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45947.856585995367</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45947.856585995367</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45947.856585995367</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45947.856585995367</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45947.856585995367</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45947.856585995367</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45947.856585995367</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45947.856585995367</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45947.856585995367</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45947.856585995367</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45947.856585995367</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45947.856585995367</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45947.856585995367</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45947.856585995367</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45947.856585995367</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45947.856585995367</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45947.856585995367</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45947.856585995367</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45947.856585995367</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45947.856585995367</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45947.856585995367</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45947.856585995367</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45947.856585995367</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45947.856585995367</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45947.856585995367</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45947.856585995367</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1"/>
        <v>45947.856585995367</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ref="G757:G820" ca="1" si="12">IFERROR(NOW()-F757,"-")</f>
        <v>45947.856585995367</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45947.856585995367</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45947.856585995367</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45947.856585995367</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45947.856585995367</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45947.856585995367</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45947.856585995367</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45947.856585995367</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45947.856585995367</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45947.856585995367</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45947.856585995367</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45947.856585995367</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45947.856585995367</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45947.856585995367</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45947.856585995367</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45947.856585995367</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45947.856585995367</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45947.856585995367</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45947.856585995367</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45947.856585995367</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45947.856585995367</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45947.856585995367</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45947.856585995367</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45947.856585995367</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45947.856585995367</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45947.856585995367</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45947.856585995367</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45947.856585995367</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45947.856585995367</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45947.856585995367</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45947.856585995367</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45947.856585995367</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45947.856585995367</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45947.856585995367</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45947.856585995367</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45947.856585995367</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45947.856585995367</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45947.856585995367</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45947.856585995367</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45947.856585995367</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45947.856585995367</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45947.856585995367</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45947.856585995367</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45947.856585995367</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45947.856585995367</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45947.856585995367</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45947.856585995367</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45947.856585995367</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45947.856585995367</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45947.856585995367</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45947.856585995367</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45947.856585995367</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45947.856585995367</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45947.856585995367</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45947.856585995367</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45947.856585995367</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45947.856585995367</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45947.856585995367</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45947.856585995367</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45947.856585995367</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45947.856585995367</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45947.856585995367</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45947.856585995367</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2"/>
        <v>45947.856585995367</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ref="G821:G884" ca="1" si="13">IFERROR(NOW()-F821,"-")</f>
        <v>45947.856585995367</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45947.856585995367</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45947.856585995367</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45947.856585995367</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45947.856585995367</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45947.856585995367</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45947.856585995367</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45947.856585995367</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45947.856585995367</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45947.856585995367</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45947.856585995367</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45947.856585995367</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45947.856585995367</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45947.856585995367</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45947.856585995367</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45947.856585995367</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45947.856585995367</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45947.856585995367</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45947.856585995367</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45947.856585995367</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45947.856585995367</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45947.856585995367</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45947.856585995367</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45947.856585995367</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45947.856585995367</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45947.856585995367</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45947.856585995367</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45947.856585995367</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45947.856585995367</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45947.856585995367</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45947.856585995367</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45947.856585995367</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45947.856585995367</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45947.856585995367</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45947.856585995367</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45947.856585995367</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45947.856585995367</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45947.856585995367</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45947.856585995367</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45947.856585995367</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45947.856585995367</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45947.856585995367</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45947.856585995367</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45947.856585995367</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45947.856585995367</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45947.856585995367</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45947.856585995367</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45947.856585995367</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45947.856585995367</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45947.856585995367</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45947.856585995367</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45947.856585995367</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45947.856585995367</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45947.856585995367</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45947.856585995367</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45947.856585995367</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45947.856585995367</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45947.856585995367</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45947.856585995367</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45947.856585995367</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45947.856585995367</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45947.856585995367</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45947.856585995367</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3"/>
        <v>45947.856585995367</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ref="G885:G948" ca="1" si="14">IFERROR(NOW()-F885,"-")</f>
        <v>45947.856585995367</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45947.856585995367</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45947.856585995367</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45947.856585995367</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45947.856585995367</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45947.856585995367</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45947.856585995367</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45947.856585995367</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45947.856585995367</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45947.856585995367</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45947.856585995367</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45947.856585995367</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45947.856585995367</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45947.856585995367</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45947.856585995367</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45947.856585995367</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45947.856585995367</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45947.856585995367</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45947.856585995367</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45947.856585995367</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45947.856585995367</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45947.856585995367</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45947.856585995367</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45947.856585995367</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45947.856585995367</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45947.856585995367</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45947.856585995367</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45947.856585995367</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45947.856585995367</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45947.856585995367</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45947.856585995367</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45947.856585995367</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45947.856585995367</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45947.856585995367</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45947.856585995367</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45947.856585995367</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45947.856585995367</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45947.856585995367</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45947.856585995367</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45947.856585995367</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45947.856585995367</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45947.856585995367</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45947.856585995367</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45947.856585995367</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45947.856585995367</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45947.856585995367</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45947.856585995367</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45947.856585995367</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45947.856585995367</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45947.856585995367</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45947.856585995367</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45947.856585995367</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45947.856585995367</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45947.856585995367</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45947.856585995367</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45947.856585995367</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45947.856585995367</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45947.856585995367</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45947.856585995367</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45947.856585995367</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45947.856585995367</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45947.856585995367</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45947.856585995367</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4"/>
        <v>45947.856585995367</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ref="G949:G1012" ca="1" si="15">IFERROR(NOW()-F949,"-")</f>
        <v>45947.856585995367</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45947.856585995367</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45947.856585995367</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45947.856585995367</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45947.856585995367</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45947.856585995367</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45947.856585995367</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45947.856585995367</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45947.856585995367</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45947.856585995367</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45947.856585995367</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45947.856585995367</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45947.856585995367</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45947.856585995367</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45947.856585995367</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45947.856585995367</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45947.856585995367</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45947.856585995367</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45947.856585995367</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45947.856585995367</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45947.856585995367</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45947.856585995367</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45947.856585995367</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45947.856585995367</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45947.856585995367</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45947.856585995367</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45947.856585995367</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45947.856585995367</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45947.856585995367</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45947.856585995367</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45947.856585995367</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45947.856585995367</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45947.856585995367</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45947.856585995367</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45947.856585995367</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45947.856585995367</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45947.856585995367</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45947.856585995367</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45947.856585995367</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45947.856585995367</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45947.856585995367</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45947.856585995367</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45947.856585995367</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45947.856585995367</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45947.856585995367</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45947.856585995367</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45947.856585995367</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45947.856585995367</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45947.856585995367</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45947.856585995367</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45947.856585995367</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45947.856585995367</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45947.856585995367</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45947.856585995367</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45947.856585995367</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45947.856585995367</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45947.856585995367</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45947.856585995367</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45947.856585995367</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45947.856585995367</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45947.856585995367</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45947.856585995367</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45947.856585995367</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5"/>
        <v>45947.856585995367</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ref="G1013:G1076" ca="1" si="16">IFERROR(NOW()-F1013,"-")</f>
        <v>45947.856585995367</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45947.856585995367</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45947.856585995367</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45947.856585995367</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45947.856585995367</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45947.856585995367</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45947.856585995367</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45947.856585995367</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45947.856585995367</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45947.856585995367</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45947.856585995367</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45947.856585995367</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45947.856585995367</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45947.856585995367</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45947.856585995367</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45947.856585995367</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45947.856585995367</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45947.856585995367</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45947.856585995367</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45947.856585995367</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45947.856585995367</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45947.856585995367</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45947.856585995367</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45947.856585995367</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45947.856585995367</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45947.856585995367</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45947.856585995367</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45947.856585995367</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45947.856585995367</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45947.856585995367</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45947.856585995367</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45947.856585995367</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45947.856585995367</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45947.856585995367</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45947.856585995367</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45947.856585995367</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45947.856585995367</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45947.856585995367</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45947.856585995367</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45947.856585995367</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45947.856585995367</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45947.856585995367</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45947.856585995367</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45947.856585995367</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45947.856585995367</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45947.856585995367</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45947.856585995367</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45947.856585995367</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45947.856585995367</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45947.856585995367</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45947.856585995367</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45947.856585995367</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45947.856585995367</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45947.856585995367</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45947.856585995367</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45947.856585995367</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45947.856585995367</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45947.856585995367</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45947.856585995367</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45947.856585995367</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45947.856585995367</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45947.856585995367</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45947.856585995367</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6"/>
        <v>45947.856585995367</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ref="G1077:G1140" ca="1" si="17">IFERROR(NOW()-F1077,"-")</f>
        <v>45947.856585995367</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45947.856585995367</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45947.856585995367</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45947.856585995367</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45947.856585995367</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45947.856585995367</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45947.856585995367</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45947.856585995367</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45947.856585995367</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45947.856585995367</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45947.856585995367</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45947.856585995367</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45947.856585995367</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45947.856585995367</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45947.856585995367</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45947.856585995367</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45947.856585995367</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45947.856585995367</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45947.856585995367</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45947.856585995367</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45947.856585995367</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45947.856585995367</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45947.856585995367</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45947.856585995367</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45947.856585995367</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45947.856585995367</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45947.856585995367</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45947.856585995367</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45947.856585995367</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45947.856585995367</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45947.856585995367</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45947.856585995367</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45947.856585995367</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45947.856585995367</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45947.856585995367</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45947.856585995367</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45947.856585995367</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45947.856585995367</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45947.856585995367</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45947.856585995367</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45947.856585995367</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45947.856585995367</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45947.856585995367</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45947.856585995367</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45947.856585995367</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45947.856585995367</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45947.856585995367</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45947.856585995367</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45947.856585995367</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45947.856585995367</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45947.856585995367</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45947.856585995367</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45947.856585995367</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45947.856585995367</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45947.856585995367</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45947.856585995367</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45947.856585995367</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45947.856585995367</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45947.856585995367</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45947.856585995367</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45947.856585995367</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45947.856585995367</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45947.856585995367</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7"/>
        <v>45947.856585995367</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ref="G1141:G1155" ca="1" si="18">IFERROR(NOW()-F1141,"-")</f>
        <v>45947.856585995367</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45947.856585995367</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45947.856585995367</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45947.856585995367</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45947.856585995367</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45947.856585995367</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45947.856585995367</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45947.856585995367</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45947.856585995367</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45947.856585995367</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45947.856585995367</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45947.856585995367</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45947.856585995367</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45947.856585995367</v>
      </c>
      <c r="H1154" s="22"/>
      <c r="I1154" s="19" t="str">
        <f>IFERROR(VLOOKUP(D1154,DB!A:F,6,0),"")</f>
        <v/>
      </c>
      <c r="J1154" s="18" t="str">
        <f>IFERROR(VLOOKUP(D1154,DB!A:G,7,0),"")</f>
        <v/>
      </c>
      <c r="K1154" s="47"/>
      <c r="L1154" s="23" t="str">
        <f>IFERROR(VLOOKUP(D1154,DB!A:I,9,0),"")</f>
        <v/>
      </c>
    </row>
    <row r="1155" spans="1:12" ht="15" customHeight="1">
      <c r="A1155" s="19"/>
      <c r="B1155" s="64" t="str">
        <f>IFERROR(VLOOKUP(D1155,DB!A:K,11,0),"")</f>
        <v/>
      </c>
      <c r="C1155" s="18"/>
      <c r="D1155" s="18"/>
      <c r="E1155" s="18"/>
      <c r="F1155" s="20"/>
      <c r="G1155" s="21">
        <f t="shared" ca="1" si="18"/>
        <v>45947.856585995367</v>
      </c>
      <c r="H1155" s="22"/>
      <c r="I1155" s="19" t="str">
        <f>IFERROR(VLOOKUP(D1155,DB!A:F,6,0),"")</f>
        <v/>
      </c>
      <c r="J1155" s="18" t="str">
        <f>IFERROR(VLOOKUP(D1155,DB!A:G,7,0),"")</f>
        <v/>
      </c>
      <c r="K1155" s="47"/>
      <c r="L1155" s="23" t="str">
        <f>IFERROR(VLOOKUP(D1155,DB!A:I,9,0),"")</f>
        <v/>
      </c>
    </row>
  </sheetData>
  <dataValidations count="2">
    <dataValidation allowBlank="1" showInputMessage="1" showErrorMessage="1" sqref="E1" xr:uid="{5914219A-CB83-432D-936A-CC0CB6F3982A}"/>
    <dataValidation type="list" allowBlank="1" showInputMessage="1" showErrorMessage="1" sqref="E2:E115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244.37586840277072</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0.36149340277188458</v>
      </c>
      <c r="H3" s="128">
        <v>45947.457812499997</v>
      </c>
      <c r="I3" s="124" t="str">
        <f>IFERROR(VLOOKUP(D3,DB!A:F,6,0),"")</f>
        <v>SCECO</v>
      </c>
      <c r="J3" s="124" t="str">
        <f>IFERROR(VLOOKUP(D3,DB!A:G,7,0),"")</f>
        <v>Dead</v>
      </c>
      <c r="K3" s="130" t="s">
        <v>39061</v>
      </c>
      <c r="L3" s="126" t="str">
        <f>IFERROR(VLOOKUP(D3,DB!A:I,9,0),"")</f>
        <v>Latis</v>
      </c>
    </row>
    <row r="4" spans="1:16" ht="15" customHeight="1">
      <c r="A4" s="124"/>
      <c r="B4" s="124" t="str">
        <f>IFERROR(VLOOKUP(D4,DB!A:K,11,0),"")</f>
        <v/>
      </c>
      <c r="C4" s="125"/>
      <c r="D4" s="126"/>
      <c r="E4" s="101"/>
      <c r="F4" s="128"/>
      <c r="G4" s="129">
        <f ca="1">IFERROR(NOW()-F4,"")</f>
        <v>45947.856585995367</v>
      </c>
      <c r="H4" s="128"/>
      <c r="I4" s="124" t="str">
        <f>IFERROR(VLOOKUP(D4,DB!A:F,6,0),"")</f>
        <v/>
      </c>
      <c r="J4" s="124" t="str">
        <f>IFERROR(VLOOKUP(D4,DB!A:G,7,0),"")</f>
        <v/>
      </c>
      <c r="K4" s="130"/>
      <c r="L4" s="126" t="str">
        <f>IFERROR(VLOOKUP(D4,DB!A:I,9,0),"")</f>
        <v/>
      </c>
    </row>
    <row r="5" spans="1:16" ht="15" customHeight="1">
      <c r="A5" s="124"/>
      <c r="B5" s="124" t="str">
        <f>IFERROR(VLOOKUP(D5,DB!A:K,11,0),"")</f>
        <v/>
      </c>
      <c r="C5" s="125"/>
      <c r="D5" s="96"/>
      <c r="E5" s="101"/>
      <c r="F5" s="128"/>
      <c r="G5" s="129">
        <f ca="1">IFERROR(NOW()-F5,"")</f>
        <v>45947.856585995367</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01"/>
      <c r="F6" s="128"/>
      <c r="G6" s="129">
        <f ca="1">IFERROR(NOW()-F6,"")</f>
        <v>45947.856585995367</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45947.856585995367</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45947.856585995367</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45947.856585995367</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45947.856585995367</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45947.856585995367</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45947.856585995367</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45947.856585995367</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45947.856585995367</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45947.856585995367</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45947.856585995367</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45947.856585995367</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45947.856585995367</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45947.856585995367</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45947.856585995367</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45947.856585995367</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45947.856585995367</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45947.856585995367</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45947.856585995367</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45947.856585995367</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45947.856585995367</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45947.856585995367</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45947.856585995367</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45947.856585995367</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45947.856585995367</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45947.856585995367</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45947.856585995367</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45947.856585995367</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45947.856585995367</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45947.856585995367</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45947.856585995367</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45947.856585995367</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45947.856585995367</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45947.856585995367</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45947.856585995367</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45947.856585995367</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45947.856585995367</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45947.856585995367</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45947.856585995367</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45947.856585995367</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45947.856585995367</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45947.856585995367</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45947.856585995367</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45947.856585995367</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45947.856585995367</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45947.856585995367</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45947.856585995367</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45947.856585995367</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45947.856585995367</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45947.856585995367</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45947.856585995367</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45947.856585995367</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45947.856585995367</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45947.856585995367</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45947.856585995367</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45947.856585995367</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45947.856585995367</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45947.856585995367</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45947.856585995367</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45947.856585995367</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45947.856585995367</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45947.856585995367</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45947.856585995367</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45947.856585995367</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45947.856585995367</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45947.856585995367</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45947.856585995367</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45947.856585995367</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45947.856585995367</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45947.856585995367</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45947.856585995367</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45947.856585995367</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45947.856585995367</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45947.856585995367</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45947.856585995367</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45947.856585995367</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45947.856585995367</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45947.856585995367</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45947.856585995367</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45947.856585995367</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45947.856585995367</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45947.856585995367</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45947.856585995367</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45947.856585995367</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45947.856585995367</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45947.856585995367</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45947.856585995367</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45947.856585995367</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45947.856585995367</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45947.856585995367</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45947.856585995367</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45947.856585995367</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45947.856585995367</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45947.856585995367</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45947.856585995367</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45947.856585995367</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45947.856585995367</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45947.856585995367</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45947.856585995367</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45947.856585995367</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45947.856585995367</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45947.856585995367</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45947.856585995367</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45947.856585995367</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45947.856585995367</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45947.856585995367</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45947.856585995367</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45947.856585995367</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45947.856585995367</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45947.856585995367</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45947.856585995367</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45947.856585995367</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45947.856585995367</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45947.856585995367</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45947.856585995367</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45947.856585995367</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45947.856585995367</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45947.856585995367</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45947.856585995367</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45947.856585995367</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45947.856585995367</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45947.856585995367</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45947.856585995367</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45947.856585995367</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45947.856585995367</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45947.856585995367</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45947.856585995367</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45947.856585995367</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45947.856585995367</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45947.856585995367</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45947.856585995367</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45947.856585995367</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45947.856585995367</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45947.856585995367</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45947.856585995367</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45947.856585995367</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45947.856585995367</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45947.856585995367</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45947.856585995367</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45947.856585995367</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45947.856585995367</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45947.856585995367</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45947.856585995367</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45947.856585995367</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45947.856585995367</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45947.856585995367</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45947.856585995367</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45947.856585995367</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45947.856585995367</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45947.856585995367</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45947.856585995367</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45947.856585995367</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45947.856585995367</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45947.856585995367</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45947.856585995367</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45947.856585995367</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45947.856585995367</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45947.856585995367</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45947.856585995367</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45947.856585995367</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45947.856585995367</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45947.856585995367</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45947.856585995367</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45947.856585995367</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45947.856585995367</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45947.856585995367</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45947.856585995367</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45947.856585995367</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45947.856585995367</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45947.856585995367</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45947.856585995367</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45947.856585995367</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45947.856585995367</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45947.856585995367</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45947.856585995367</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45947.856585995367</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45947.856585995367</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45947.856585995367</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45947.856585995367</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45947.856585995367</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45947.856585995367</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45947.856585995367</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45947.856585995367</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45947.856585995367</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45947.856585995367</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45947.856585995367</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45947.856585995367</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45947.856585995367</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45947.856585995367</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45947.856585995367</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45947.856585995367</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45947.856585995367</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45947.856585995367</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45947.856585995367</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45947.856585995367</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45947.856585995367</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45947.856585995367</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45947.856585995367</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45947.856585995367</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45947.856585995367</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45947.856585995367</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45947.856585995367</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45947.856585995367</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45947.856585995367</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45947.856585995367</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45947.856585995367</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45947.856585995367</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45947.856585995367</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45947.856585995367</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45947.856585995367</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45947.856585995367</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45947.856585995367</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45947.856585995367</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45947.856585995367</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45947.856585995367</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45947.856585995367</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45947.856585995367</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45947.856585995367</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45947.856585995367</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45947.856585995367</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45947.856585995367</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45947.856585995367</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45947.856585995367</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45947.856585995367</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45947.856585995367</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45947.856585995367</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45947.856585995367</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45947.856585995367</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45947.856585995367</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45947.856585995367</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45947.856585995367</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45947.856585995367</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45947.856585995367</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45947.856585995367</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45947.856585995367</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45947.856585995367</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45947.856585995367</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45947.856585995367</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45947.856585995367</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45947.856585995367</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45947.856585995367</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45947.856585995367</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45947.856585995367</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45947.856585995367</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45947.856585995367</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45947.856585995367</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45947.856585995367</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45947.856585995367</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45947.856585995367</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45947.856585995367</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45947.856585995367</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45947.856585995367</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45947.856585995367</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45947.856585995367</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45947.856585995367</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45947.856585995367</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45947.856585995367</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45947.856585995367</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45947.856585995367</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45947.856585995367</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45947.856585995367</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45947.856585995367</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45947.856585995367</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45947.856585995367</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45947.856585995367</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45947.856585995367</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45947.856585995367</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45947.856585995367</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45947.856585995367</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45947.856585995367</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45947.856585995367</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45947.856585995367</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45947.856585995367</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45947.856585995367</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45947.856585995367</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45947.856585995367</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45947.856585995367</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45947.856585995367</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45947.856585995367</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45947.856585995367</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45947.856585995367</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45947.856585995367</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45947.856585995367</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45947.856585995367</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45947.856585995367</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45947.856585995367</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45947.856585995367</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45947.856585995367</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45947.856585995367</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45947.856585995367</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45947.856585995367</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45947.856585995367</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45947.856585995367</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45947.856585995367</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45947.856585995367</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45947.856585995367</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45947.856585995367</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45947.856585995367</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45947.856585995367</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45947.856585995367</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45947.856585995367</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45947.856585995367</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45947.856585995367</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45947.856585995367</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45947.856585995367</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45947.856585995367</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45947.856585995367</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45947.856585995367</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45947.856585995367</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45947.856585995367</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45947.856585995367</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45947.856585995367</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45947.856585995367</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45947.856585995367</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45947.856585995367</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45947.856585995367</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45947.856585995367</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45947.856585995367</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45947.856585995367</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45947.856585995367</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45947.856585995367</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45947.856585995367</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45947.856585995367</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45947.856585995367</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45947.856585995367</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45947.856585995367</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45947.856585995367</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45947.856585995367</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45947.856585995367</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45947.856585995367</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45947.856585995367</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45947.856585995367</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45947.856585995367</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workbookViewId="0">
      <selection activeCell="D23" sqref="D23"/>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56.024525810178602</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39045</v>
      </c>
      <c r="F3" s="38">
        <v>45926.188877314817</v>
      </c>
      <c r="G3" s="154">
        <f t="shared" ref="G3" ca="1" si="0">IFERROR(NOW()-F3,"")</f>
        <v>21.667708680550277</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3.0850119212918798</v>
      </c>
      <c r="H4" s="38">
        <v>45944.676192129627</v>
      </c>
      <c r="I4" s="37" t="str">
        <f>IFERROR(VLOOKUP(D4,DB!A:F,6,0),"")</f>
        <v>SCECO</v>
      </c>
      <c r="J4" s="37" t="str">
        <f>IFERROR(VLOOKUP(D4,DB!A:G,7,0),"")</f>
        <v>Dead</v>
      </c>
      <c r="K4" s="37" t="s">
        <v>39067</v>
      </c>
      <c r="L4" s="37" t="str">
        <f>IFERROR(VLOOKUP(D4,DB!A:I,9,0),"")</f>
        <v>Latis</v>
      </c>
    </row>
    <row r="5" spans="1:13" ht="30.75">
      <c r="A5" s="37" t="s">
        <v>39068</v>
      </c>
      <c r="B5" s="37" t="str">
        <f>IFERROR(VLOOKUP(D5,DB!A:K,11,0),"")</f>
        <v>R5</v>
      </c>
      <c r="C5" s="37">
        <v>1</v>
      </c>
      <c r="D5" s="123" t="s">
        <v>34747</v>
      </c>
      <c r="E5" s="37" t="s">
        <v>39045</v>
      </c>
      <c r="F5" s="38">
        <v>45947.497812499998</v>
      </c>
      <c r="G5" s="39">
        <f t="shared" ref="G5:G13" ca="1" si="2">IFERROR(NOW()-F5,"")</f>
        <v>0.35877349536895053</v>
      </c>
      <c r="H5" s="38">
        <v>45947.491562499999</v>
      </c>
      <c r="I5" s="37" t="str">
        <f>IFERROR(VLOOKUP(D5,DB!A:F,6,0),"")</f>
        <v>SCECO</v>
      </c>
      <c r="J5" s="37" t="str">
        <f>IFERROR(VLOOKUP(D5,DB!A:G,7,0),"")</f>
        <v>Dead</v>
      </c>
      <c r="K5" s="37" t="s">
        <v>39069</v>
      </c>
      <c r="L5" s="37" t="str">
        <f>IFERROR(VLOOKUP(D5,DB!A:I,9,0),"")</f>
        <v>Latis</v>
      </c>
    </row>
    <row r="6" spans="1:13" ht="15">
      <c r="A6" s="37"/>
      <c r="B6" s="37" t="str">
        <f>IFERROR(VLOOKUP(D6,DB!A:K,11,0),"")</f>
        <v/>
      </c>
      <c r="C6" s="37"/>
      <c r="D6" s="123"/>
      <c r="E6" s="37"/>
      <c r="F6" s="38"/>
      <c r="G6" s="39">
        <f t="shared" ca="1" si="2"/>
        <v>45947.856585995367</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45947.856585995367</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45947.856585995367</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45947.856585995367</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45947.856585995367</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45947.856585995367</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45947.856585995367</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45947.856585995367</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45947.856585995367</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45947.856585995367</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45947.856585995367</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45947.856585995367</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45947.856585995367</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45947.856585995367</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45947.856585995367</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45947.856585995367</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45947.856585995367</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45947.856585995367</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45947.856585995367</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45947.856585995367</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45947.856585995367</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45947.856585995367</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45947.856585995367</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45947.856585995367</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45947.856585995367</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45947.856585995367</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45947.856585995367</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45947.856585995367</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45947.856585995367</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45947.856585995367</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45947.856585995367</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45947.856585995367</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45947.856585995367</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45947.856585995367</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45947.856585995367</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45947.856585995367</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45947.856585995367</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45947.856585995367</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45947.856585995367</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45947.856585995367</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45947.856585995367</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45947.856585995367</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45947.856585995367</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45947.856585995367</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45947.856585995367</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45947.856585995367</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45947.856585995367</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45947.856585995367</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45947.856585995367</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45947.856585995367</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45947.856585995367</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45947.856585995367</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45947.856585995367</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45947.856585995367</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45947.856585995367</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45947.856585995367</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45947.856585995367</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45947.856585995367</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45947.856585995367</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45947.856585995367</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45947.856585995367</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45947.856585995367</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45947.856585995367</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45947.856585995367</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45947.856585995367</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45947.856585995367</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45947.856585995367</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45947.856585995367</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45947.856585995367</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45947.856585995367</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45947.856585995367</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45947.856585995367</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45947.856585995367</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45947.856585995367</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45947.856585995367</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45947.856585995367</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45947.856585995367</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45947.856585995367</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45947.856585995367</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45947.856585995367</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45947.856585995367</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45947.856585995367</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45947.856585995367</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45947.856585995367</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45947.856585995367</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45947.856585995367</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45947.856585995367</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45947.856585995367</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45947.856585995367</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45947.856585995367</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45947.856585995367</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45947.856585995367</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45947.856585995367</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45947.856585995367</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45947.856585995367</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45947.856585995367</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45947.856585995367</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45947.856585995367</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45947.856585995367</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45947.856585995367</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45947.856585995367</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45947.856585995367</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45947.856585995367</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45947.856585995367</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45947.856585995367</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45947.856585995367</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45947.856585995367</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45947.856585995367</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45947.856585995367</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45947.856585995367</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45947.856585995367</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45947.856585995367</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45947.856585995367</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45947.856585995367</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45947.856585995367</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45947.856585995367</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45947.856585995367</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45947.856585995367</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45947.856585995367</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45947.856585995367</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45947.856585995367</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45947.856585995367</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45947.856585995367</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45947.856585995367</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45947.856585995367</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45947.856585995367</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45947.856585995367</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45947.856585995367</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45947.856585995367</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45947.856585995367</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45947.856585995367</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45947.856585995367</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45947.856585995367</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45947.856585995367</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45947.856585995367</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45947.856585995367</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45947.856585995367</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45947.856585995367</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45947.856585995367</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45947.856585995367</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45947.856585995367</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45947.856585995367</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45947.856585995367</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45947.856585995367</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45947.856585995367</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45947.856585995367</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45947.856585995367</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45947.856585995367</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45947.856585995367</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45947.856585995367</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45947.856585995367</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45947.856585995367</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45947.856585995367</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45947.856585995367</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45947.856585995367</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45947.856585995367</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45947.856585995367</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45947.856585995367</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45947.856585995367</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45947.856585995367</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45947.856585995367</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45947.856585995367</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45947.856585995367</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45947.856585995367</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45947.856585995367</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45947.856585995367</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45947.856585995367</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45947.856585995367</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45947.856585995367</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45947.856585995367</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45947.856585995367</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45947.856585995367</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45947.856585995367</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45947.856585995367</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45947.856585995367</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45947.856585995367</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45947.856585995367</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45947.856585995367</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45947.856585995367</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45947.856585995367</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45947.856585995367</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45947.856585995367</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45947.856585995367</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45947.856585995367</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45947.856585995367</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45947.856585995367</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45947.856585995367</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45947.856585995367</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45947.856585995367</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45947.856585995367</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45947.856585995367</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45947.856585995367</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45947.856585995367</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45947.856585995367</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45947.856585995367</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45947.856585995367</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45947.856585995367</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45947.856585995367</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45947.856585995367</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45947.856585995367</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45947.856585995367</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45947.856585995367</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45947.856585995367</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45947.856585995367</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45947.856585995367</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45947.856585995367</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45947.856585995367</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45947.856585995367</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45947.856585995367</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45947.856585995367</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45947.856585995367</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45947.856585995367</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45947.856585995367</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45947.856585995367</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45947.856585995367</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45947.856585995367</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45947.856585995367</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45947.856585995367</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45947.856585995367</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45947.856585995367</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45947.856585995367</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45947.856585995367</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45947.856585995367</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45947.856585995367</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45947.856585995367</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45947.856585995367</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45947.856585995367</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45947.856585995367</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45947.856585995367</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45947.856585995367</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45947.856585995367</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45947.856585995367</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45947.856585995367</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45947.856585995367</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45947.856585995367</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45947.856585995367</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45947.856585995367</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45947.856585995367</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45947.856585995367</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45947.856585995367</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45947.856585995367</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45947.856585995367</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45947.856585995367</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45947.856585995367</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45947.856585995367</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45947.856585995367</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45947.856585995367</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45947.856585995367</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45947.856585995367</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45947.856585995367</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45947.856585995367</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45947.856585995367</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45947.856585995367</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45947.856585995367</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45947.856585995367</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45947.856585995367</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45947.856585995367</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45947.856585995367</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45947.856585995367</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45947.856585995367</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45947.856585995367</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45947.856585995367</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45947.856585995367</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45947.856585995367</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45947.856585995367</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45947.856585995367</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45947.856585995367</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45947.856585995367</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45947.856585995367</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45947.856585995367</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45947.856585995367</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45947.856585995367</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45947.856585995367</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45947.856585995367</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45947.856585995367</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45947.856585995367</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45947.856585995367</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45947.856585995367</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45947.856585995367</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45947.856585995367</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45947.856585995367</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45947.856585995367</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45947.856585995367</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45947.856585995367</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45947.856585995367</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45947.856585995367</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45947.856585995367</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45947.856585995367</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45947.856585995367</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45947.856585995367</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45947.856585995367</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45947.856585995367</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45947.856585995367</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45947.856585995367</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45947.856585995367</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45947.856585995367</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45947.856585995367</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45947.856585995367</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45947.856585995367</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45947.856585995367</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45947.856585995367</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45947.856585995367</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45947.856585995367</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45947.856585995367</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45947.856585995367</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45947.856585995367</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45947.856585995367</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45947.856585995367</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45947.856585995367</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45947.856585995367</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45947.856585995367</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45947.856585995367</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45947.856585995367</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45947.856585995367</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45947.856585995367</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45947.856585995367</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45947.856585995367</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45947.856585995367</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45947.856585995367</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45947.856585995367</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45947.856585995367</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45947.856585995367</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45947.856585995367</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45947.856585995367</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45947.856585995367</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45947.856585995367</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45947.856585995367</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45947.856585995367</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45947.856585995367</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45947.856585995367</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45947.856585995367</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45947.856585995367</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45947.856585995367</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45947.856585995367</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45947.856585995367</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45947.856585995367</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45947.856585995367</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45947.856585995367</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45947.856585995367</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45947.856585995367</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45947.856585995367</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45947.856585995367</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45947.856585995367</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45947.856585995367</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45947.856585995367</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45947.856585995367</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45947.856585995367</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45947.856585995367</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45947.856585995367</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45947.856585995367</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45947.856585995367</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45947.856585995367</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45947.856585995367</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45947.856585995367</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45947.856585995367</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45947.856585995367</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45947.856585995367</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45947.856585995367</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45947.856585995367</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45947.856585995367</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45947.856585995367</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45947.856585995367</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45947.856585995367</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45947.856585995367</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45947.856585995367</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45947.856585995367</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45947.856585995367</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45947.856585995367</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45947.856585995367</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45947.856585995367</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45947.856585995367</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45947.856585995367</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45947.856585995367</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45947.856585995367</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45947.856585995367</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45947.856585995367</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45947.856585995367</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45947.856585995367</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45947.856585995367</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45947.856585995367</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45947.856585995367</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45947.856585995367</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45947.856585995367</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45947.856585995367</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45947.856585995367</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45947.856585995367</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45947.856585995367</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45947.856585995367</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45947.856585995367</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45947.856585995367</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45947.856585995367</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45947.856585995367</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45947.856585995367</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45947.856585995367</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45947.856585995367</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45947.856585995367</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45947.856585995367</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45947.856585995367</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45947.856585995367</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45947.856585995367</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45947.856585995367</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45947.856585995367</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45947.856585995367</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45947.856585995367</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45947.856585995367</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45947.856585995367</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45947.856585995367</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45947.856585995367</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45947.856585995367</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45947.856585995367</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45947.856585995367</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45947.856585995367</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45947.856585995367</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45947.856585995367</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45947.856585995367</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45947.856585995367</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45947.856585995367</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45947.856585995367</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45947.856585995367</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45947.856585995367</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45947.856585995367</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45947.856585995367</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45947.856585995367</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45947.856585995367</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45947.856585995367</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45947.856585995367</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45947.856585995367</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45947.856585995367</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45947.856585995367</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45947.856585995367</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45947.856585995367</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45947.856585995367</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45947.856585995367</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45947.856585995367</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45947.856585995367</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45947.856585995367</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45947.856585995367</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45947.856585995367</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45947.856585995367</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45947.856585995367</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45947.856585995367</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45947.856585995367</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45947.856585995367</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45947.856585995367</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45947.856585995367</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45947.856585995367</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45947.856585995367</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45947.856585995367</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45947.856585995367</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45947.856585995367</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45947.856585995367</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45947.856585995367</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45947.856585995367</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45947.856585995367</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45947.856585995367</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45947.856585995367</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45947.856585995367</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45947.856585995367</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45947.856585995367</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45947.856585995367</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45947.856585995367</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45947.856585995367</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45947.856585995367</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45947.856585995367</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45947.856585995367</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45947.856585995367</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45947.856585995367</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45947.856585995367</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45947.856585995367</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45947.856585995367</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45947.856585995367</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45947.856585995367</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45947.856585995367</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45947.856585995367</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45947.856585995367</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45947.856585995367</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45947.856585995367</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45947.856585995367</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45947.856585995367</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45947.856585995367</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45947.856585995367</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45947.856585995367</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45947.856585995367</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45947.856585995367</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45947.856585995367</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45947.856585995367</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45947.856585995367</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45947.856585995367</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45947.856585995367</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45947.856585995367</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45947.856585995367</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45947.856585995367</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45947.856585995367</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45947.856585995367</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45947.856585995367</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45947.856585995367</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45947.856585995367</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45947.856585995367</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45947.856585995367</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45947.856585995367</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45947.856585995367</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45947.856585995367</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45947.856585995367</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45947.856585995367</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45947.856585995367</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45947.856585995367</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45947.856585995367</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45947.856585995367</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45947.856585995367</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45947.856585995367</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45947.856585995367</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45947.856585995367</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45947.856585995367</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45947.856585995367</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45947.856585995367</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45947.856585995367</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45947.856585995367</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45947.856585995367</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45947.856585995367</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45947.856585995367</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45947.856585995367</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45947.856585995367</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45947.856585995367</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45947.856585995367</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45947.856585995367</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45947.856585995367</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45947.856585995367</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45947.856585995367</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45947.856585995367</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45947.856585995367</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45947.856585995367</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45947.856585995367</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45947.856585995367</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45947.856585995367</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45947.856585995367</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45947.856585995367</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45947.856585995367</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45947.856585995367</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45947.856585995367</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45947.856585995367</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45947.856585995367</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45947.856585995367</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45947.856585995367</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45947.856585995367</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45947.856585995367</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45947.856585995367</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45947.856585995367</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45947.856585995367</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45947.856585995367</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45947.856585995367</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45947.856585995367</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45947.856585995367</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45947.856585995367</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45947.856585995367</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45947.856585995367</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45947.856585995367</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45947.856585995367</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45947.856585995367</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45947.856585995367</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45947.856585995367</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45947.856585995367</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45947.856585995367</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45947.856585995367</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45947.856585995367</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45947.856585995367</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45947.856585995367</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45947.856585995367</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45947.856585995367</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tabSelected="1"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21.083738773144432</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8.3275234953689505</v>
      </c>
      <c r="H3" s="149">
        <v>45927.987534722219</v>
      </c>
      <c r="I3" s="146" t="str">
        <f>IFERROR(VLOOKUP(D3,DB!A:F,6,0),"")</f>
        <v>SCECO</v>
      </c>
      <c r="J3" s="146" t="str">
        <f>IFERROR(VLOOKUP(D3,DB!A:G,7,0),"")</f>
        <v>Vandalized</v>
      </c>
      <c r="K3" s="145" t="s">
        <v>39074</v>
      </c>
      <c r="L3" s="146" t="str">
        <f>IFERROR(VLOOKUP(D3,DB!A:I,9,0),"")</f>
        <v>Latis</v>
      </c>
    </row>
    <row r="4" spans="1:16383" ht="31.5" customHeight="1">
      <c r="A4" s="107"/>
      <c r="B4" s="106" t="str">
        <f>IFERROR(VLOOKUP(D4,DB!A:K,11,0),"")</f>
        <v/>
      </c>
      <c r="C4" s="108"/>
      <c r="D4" s="106"/>
      <c r="E4" s="109"/>
      <c r="F4" s="110"/>
      <c r="G4" s="78">
        <f ca="1">IFERROR(NOW()-F4,"-")</f>
        <v>45947.856585995367</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45947.856585995367</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45947.856585995367</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45947.856585995367</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45947.856585995367</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45947.856585995367</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45947.856585995367</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45947.856585995367</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45947.856585995367</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45947.856585995367</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45947.856585995367</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45947.856585995367</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45947.856585995367</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45947.856585995367</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45947.856585995367</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45947.856585995367</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45947.856585995367</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45947.856585995367</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45947.856585995367</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45947.856585995367</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45947.856585995367</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45947.856585995367</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45947.856585995367</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45947.856585995367</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45947.856585995367</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45947.856585995367</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45947.856585995367</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45947.856585995367</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45947.856585995367</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45947.856585995367</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45947.856585995367</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45947.856585995367</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45947.856585995367</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45947.856585995367</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45947.856585995367</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45947.856585995367</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45947.856585995367</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45947.856585995367</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45947.856585995367</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45947.856585995367</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45947.856585995367</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45947.856585995367</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45947.856585995367</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45947.856585995367</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45947.856585995367</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45947.856585995367</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45947.856585995367</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45947.856585995367</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45947.856585995367</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45947.856585995367</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45947.856585995367</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45947.856585995367</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45947.856585995367</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45947.856585995367</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45947.856585995367</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45947.856585995367</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45947.856585995367</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45947.856585995367</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45947.856585995367</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45947.856585995367</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45947.856585995367</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45947.856585995367</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45947.856585995367</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45947.856585995367</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45947.856585995367</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45947.856585995367</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45947.856585995367</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45947.856585995367</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45947.856585995367</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45947.856585995367</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45947.856585995367</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45947.856585995367</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45947.856585995367</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45947.856585995367</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45947.856585995367</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45947.856585995367</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45947.856585995367</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45947.856585995367</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45947.856585995367</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45947.856585995367</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45947.856585995367</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45947.856585995367</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45947.856585995367</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45947.856585995367</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45947.856585995367</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45947.856585995367</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45947.856585995367</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45947.856585995367</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45947.856585995367</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45947.856585995367</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45947.856585995367</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45947.856585995367</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45947.856585995367</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45947.856585995367</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45947.856585995367</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45947.856585995367</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2025-10-17T17:35:31Z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