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28" documentId="13_ncr:1_{F6CB121F-512D-4AA6-A0C1-0FB36C537598}" xr6:coauthVersionLast="47" xr6:coauthVersionMax="47" xr10:uidLastSave="{61727045-03A5-4D19-8C6E-709764AC3A8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6"/>
  <c r="G5" i="6"/>
  <c r="I5" i="6"/>
  <c r="J5" i="6"/>
  <c r="L5" i="6"/>
  <c r="B5" i="4"/>
  <c r="B6" i="4"/>
  <c r="B3" i="6"/>
  <c r="G3" i="6"/>
  <c r="I3" i="6"/>
  <c r="J3" i="6"/>
  <c r="L3"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4" i="6"/>
  <c r="G6" i="6"/>
  <c r="G8" i="6"/>
  <c r="G9" i="6"/>
  <c r="G7"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4" i="6"/>
  <c r="I4" i="6"/>
  <c r="J4" i="6"/>
  <c r="L4" i="6"/>
  <c r="B6" i="6"/>
  <c r="I6" i="6"/>
  <c r="J6" i="6"/>
  <c r="L6" i="6"/>
  <c r="B8" i="6"/>
  <c r="I8" i="6"/>
  <c r="J8" i="6"/>
  <c r="L8" i="6"/>
  <c r="B9" i="6"/>
  <c r="I9" i="6"/>
  <c r="J9" i="6"/>
  <c r="L9" i="6"/>
  <c r="B7" i="6"/>
  <c r="I7" i="6"/>
  <c r="J7" i="6"/>
  <c r="L7"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<sst xmlns="http://schemas.openxmlformats.org/spreadsheetml/2006/main" count="178648" uniqueCount="39090">
  <si>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</si>
  <si>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</si>
  <si>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</si>
  <si>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</si>
  <si>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</si>
  <si>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</si>
  <si>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</si>
  <si>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</si>
  <si>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</si>
  <si>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</si>
  <si>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</si>
  <si>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</si>
  <si>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</si>
  <si>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</si>
  <si>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</si>
  <si>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</si>
  <si>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</si>
  <si>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</si>
  <si>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</si>
  <si>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</si>
  <si>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</si>
  <si>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</si>
  <si>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</si>
  <si>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</si>
  <si>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</si>
  <si>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</si>
  <si>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</si>
  <si>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</si>
  <si>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</si>
  <si>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</si>
  <si>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</si>
  <si>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</si>
  <si>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</si>
  <si>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</si>
  <si>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</si>
  <si>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</si>
  <si>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</si>
  <si>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</si>
  <si>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</si>
  <si>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</si>
  <si>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</si>
  <si>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</si>
  <si>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</si>
  <si>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</si>
  <si>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</si>
  <si>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</si>
  <si>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</si>
  <si>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</si>
  <si>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</si>
  <si>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</si>
  <si>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</si>
  <si>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</si>
  <si>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</si>
  <si>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</si>
  <si>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</si>
  <si>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</si>
  <si>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</si>
  <si>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</si>
  <si>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</si>
  <si>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</si>
  <si>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</si>
  <si>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</si>
  <si>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</si>
  <si>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</si>
  <si>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</si>
  <si>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</si>
  <si>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</si>
  <si>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</si>
  <si>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</si>
  <si>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</si>
  <si>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</si>
  <si>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</si>
  <si>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</si>
  <si>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</si>
  <si>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</si>
  <si>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</si>
  <si>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</si>
  <si>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</si>
  <si>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</si>
  <si>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</si>
  <si>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</si>
  <si>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</si>
  <si>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</si>
  <si>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</si>
  <si>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</si>
  <si>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</si>
  <si>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</si>
  <si>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</si>
  <si>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</si>
  <si>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</si>
  <si>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</si>
  <si>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</si>
  <si>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</si>
  <si>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</si>
  <si>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</si>
  <si>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</si>
  <si>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</si>
  <si>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</si>
  <si>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</si>
  <si>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</si>
  <si>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</si>
  <si>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</si>
  <si>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</si>
  <si>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</si>
  <si>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</si>
  <si>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</si>
  <si>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</si>
  <si>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</si>
  <si>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</si>
  <si>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</si>
  <si>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</si>
  <si>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</si>
  <si>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</si>
  <si>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</si>
  <si>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</si>
  <si>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</si>
  <si>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</si>
  <si>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</si>
  <si>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</si>
  <si>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</si>
  <si>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</si>
  <si>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</si>
  <si>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</si>
  <si>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</si>
  <si>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</si>
  <si>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</si>
  <si>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</si>
  <si>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</si>
  <si>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</si>
  <si>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</si>
  <si>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</si>
  <si>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</si>
  <si>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</si>
  <si>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</si>
  <si>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</si>
  <si>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</si>
  <si>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</si>
  <si>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</si>
  <si>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</si>
  <si>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</si>
  <si>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</si>
  <si>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</si>
  <si>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</si>
  <si>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</si>
  <si>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</si>
  <si>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</si>
  <si>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</si>
  <si>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</si>
  <si>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</si>
  <si>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</si>
  <si>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</si>
  <si>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</si>
  <si>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</si>
  <si>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</si>
  <si>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</si>
  <si>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</si>
  <si>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</si>
  <si>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</si>
  <si>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</si>
  <si>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</si>
  <si>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</si>
  <si>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</si>
  <si>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</si>
  <si>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</si>
  <si>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</si>
  <si>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</si>
  <si>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</si>
  <si>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</si>
  <si>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</si>
  <si>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</si>
  <si>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</si>
  <si>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</si>
  <si>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</si>
  <si>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</si>
  <si>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</si>
  <si>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</si>
  <si>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</si>
  <si>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</si>
  <si>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</si>
  <si>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</si>
  <si>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</si>
  <si>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</si>
  <si>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</si>
  <si>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</si>
  <si>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</si>
  <si>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</si>
  <si>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</si>
  <si>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</si>
  <si>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</si>
  <si>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</si>
  <si>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</si>
  <si>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</si>
  <si>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</si>
  <si>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</si>
  <si>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</si>
  <si>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</si>
  <si>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</si>
  <si>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</si>
  <si>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</si>
  <si>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</si>
  <si>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</si>
  <si>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</si>
  <si>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</si>
  <si>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</si>
  <si>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</si>
  <si>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</si>
  <si>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</si>
  <si>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</si>
  <si>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</si>
  <si>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</si>
  <si>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</si>
  <si>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</si>
  <si>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</si>
  <si>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</si>
  <si>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</si>
  <si>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</si>
  <si>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</si>
  <si>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</si>
  <si>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</si>
  <si>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</si>
  <si>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</si>
  <si>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</si>
  <si>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</si>
  <si>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</si>
  <si>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</si>
  <si>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</si>
  <si>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</si>
  <si>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</si>
  <si>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</si>
  <si>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</si>
  <si>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</si>
  <si>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</si>
  <si>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</si>
  <si>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</si>
  <si>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</si>
  <si>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</si>
  <si>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</si>
  <si>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</si>
  <si>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</si>
  <si>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</si>
  <si>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</si>
  <si>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</si>
  <si>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</si>
  <si>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</si>
  <si>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</si>
  <si>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</si>
  <si>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</si>
  <si>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</si>
  <si>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</si>
  <si>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</si>
  <si>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</si>
  <si>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</si>
  <si>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</si>
  <si>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</si>
  <si>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</si>
  <si>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</si>
  <si>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</si>
  <si>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</si>
  <si>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</si>
  <si>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</si>
  <si>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</si>
  <si>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</si>
  <si>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</si>
  <si>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</si>
  <si>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</si>
  <si>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</si>
  <si>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</si>
  <si>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</si>
  <si>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</si>
  <si>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</si>
  <si>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</si>
  <si>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</si>
  <si>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</si>
  <si>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</si>
  <si>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</si>
  <si>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</si>
  <si>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</si>
  <si>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</si>
  <si>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</si>
  <si>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</si>
  <si>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</si>
  <si>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</si>
  <si>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</si>
  <si>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</si>
  <si>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</si>
  <si>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</si>
  <si>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</si>
  <si>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</si>
  <si>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</si>
  <si>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</si>
  <si>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</si>
  <si>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</si>
  <si>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</si>
  <si>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</si>
  <si>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</si>
  <si>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</si>
  <si>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</si>
  <si>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</si>
  <si>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</si>
  <si>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</si>
  <si>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</si>
  <si>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</si>
  <si>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</si>
  <si>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</si>
  <si>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</si>
  <si>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</si>
  <si>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</si>
  <si>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</si>
  <si>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</si>
  <si>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</si>
  <si>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</si>
  <si>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</si>
  <si>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</si>
  <si>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</si>
  <si>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</si>
  <si>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</si>
  <si>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</si>
  <si>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</si>
  <si>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</si>
  <si>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</si>
  <si>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</si>
  <si>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</si>
  <si>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</si>
  <si>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</si>
  <si>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</si>
  <si>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</si>
  <si>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</si>
  <si>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</si>
  <si>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</si>
  <si>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</si>
  <si>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</si>
  <si>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</si>
  <si>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</si>
  <si>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</si>
  <si>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</si>
  <si>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</si>
  <si>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</si>
  <si>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</si>
  <si>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</si>
  <si>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</si>
  <si>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</si>
  <si>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</si>
  <si>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</si>
  <si>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</si>
  <si>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</si>
  <si>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</si>
  <si>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</si>
  <si>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</si>
  <si>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</si>
  <si>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</si>
  <si>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</si>
  <si>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</si>
  <si>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</si>
  <si>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</si>
  <si>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</si>
  <si>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</si>
  <si>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</si>
  <si>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</si>
  <si>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</si>
  <si>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</si>
  <si>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</si>
  <si>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</si>
  <si>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</si>
  <si>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</si>
  <si>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</si>
  <si>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</si>
  <si>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</si>
  <si>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</si>
  <si>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</si>
  <si>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</si>
  <si>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</si>
  <si>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</si>
  <si>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</si>
  <si>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</si>
  <si>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</si>
  <si>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</si>
  <si>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</si>
  <si>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</si>
  <si>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</si>
  <si>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</si>
  <si>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</si>
  <si>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</si>
  <si>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</si>
  <si>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</si>
  <si>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</si>
  <si>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</si>
  <si>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</si>
  <si>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</si>
  <si>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</si>
  <si>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</si>
  <si>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</si>
  <si>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</si>
  <si>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</si>
  <si>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</si>
  <si>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</si>
  <si>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</si>
  <si>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</si>
  <si>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</si>
  <si>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</si>
  <si>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</si>
  <si>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</si>
  <si>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</si>
  <si>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</si>
  <si>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</si>
  <si>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</si>
  <si>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</si>
  <si>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</si>
  <si>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</si>
  <si>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</si>
  <si>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</si>
  <si>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</si>
  <si>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</si>
  <si>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</si>
  <si>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</si>
  <si>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</si>
  <si>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</si>
  <si>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</si>
  <si>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</si>
  <si>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</si>
  <si>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</si>
  <si>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</si>
  <si>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</si>
  <si>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</si>
  <si>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</si>
  <si>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</si>
  <si>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</si>
  <si>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</si>
  <si>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</si>
  <si>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</si>
  <si>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</si>
  <si>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</si>
  <si>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</si>
  <si>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</si>
  <si>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</si>
  <si>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</si>
  <si>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</si>
  <si>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</si>
  <si>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</si>
  <si>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</si>
  <si>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</si>
  <si>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</si>
  <si>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</si>
  <si>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</si>
  <si>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</si>
  <si>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</si>
  <si>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</si>
  <si>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</si>
  <si>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</si>
  <si>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</si>
  <si>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</si>
  <si>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</si>
  <si>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</si>
  <si>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</si>
  <si>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</si>
  <si>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</si>
  <si>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</si>
  <si>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</si>
  <si>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</si>
  <si>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</si>
  <si>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</si>
  <si>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</si>
  <si>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</si>
  <si>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</si>
  <si>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</si>
  <si>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</si>
  <si>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</si>
  <si>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</si>
  <si>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</si>
  <si>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</si>
  <si>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</si>
  <si>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</si>
  <si>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</si>
  <si>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</si>
  <si>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</si>
  <si>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</si>
  <si>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</si>
  <si>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</si>
  <si>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</si>
  <si>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</si>
  <si>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</si>
  <si>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</si>
  <si>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</si>
  <si>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</si>
  <si>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</si>
  <si>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</si>
  <si>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</si>
  <si>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</si>
  <si>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</si>
  <si>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</si>
  <si>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</si>
  <si>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</si>
  <si>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</si>
  <si>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</si>
  <si>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</si>
  <si>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</si>
  <si>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</si>
  <si>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</si>
  <si>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</si>
  <si>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</si>
  <si>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</si>
  <si>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</si>
  <si>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</si>
  <si>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</si>
  <si>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</si>
  <si>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</si>
  <si>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</si>
  <si>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</si>
  <si>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</si>
  <si>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</si>
  <si>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</si>
  <si>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</si>
  <si>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</si>
  <si>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</si>
  <si>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</si>
  <si>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</si>
  <si>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</si>
  <si>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</si>
  <si>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</si>
  <si>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</si>
  <si>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</si>
  <si>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</si>
  <si>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</si>
  <si>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</si>
  <si>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</si>
  <si>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</si>
  <si>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</si>
  <si>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</si>
  <si>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</si>
  <si>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</si>
  <si>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</si>
  <si>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</si>
  <si>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</si>
  <si>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</si>
  <si>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</si>
  <si>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</si>
  <si>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</si>
  <si>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</si>
  <si>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</si>
  <si>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</si>
  <si>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</si>
  <si>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</si>
  <si>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</si>
  <si>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</si>
  <si>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</si>
  <si>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</si>
  <si>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</si>
  <si>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</si>
  <si>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</si>
  <si>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</si>
  <si>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</si>
  <si>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</si>
  <si>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</si>
  <si>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</si>
  <si>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</si>
  <si>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</si>
  <si>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</si>
  <si>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</si>
  <si>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</si>
  <si>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</si>
  <si>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</si>
  <si>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</si>
  <si>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</si>
  <si>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</si>
  <si>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</si>
  <si>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</si>
  <si>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</si>
  <si>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</si>
  <si>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</si>
  <si>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</si>
  <si>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</si>
  <si>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</si>
  <si>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</si>
  <si>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</si>
  <si>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</si>
  <si>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</si>
  <si>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</si>
  <si>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</si>
  <si>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</si>
  <si>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</si>
  <si>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</si>
  <si>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</si>
  <si>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</si>
  <si>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</si>
  <si>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</si>
  <si>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</si>
  <si>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</si>
  <si>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</si>
  <si>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</si>
  <si>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</si>
  <si>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</si>
  <si>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</si>
  <si>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</si>
  <si>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</si>
  <si>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</si>
  <si>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</si>
  <si>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</si>
  <si>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</si>
  <si>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</si>
  <si>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</si>
  <si>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</si>
  <si>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</si>
  <si>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</si>
  <si>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</si>
  <si>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</si>
  <si>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</si>
  <si>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</si>
  <si>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</si>
  <si>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</si>
  <si>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</si>
  <si>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</si>
  <si>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</si>
  <si>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</si>
  <si>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</si>
  <si>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</si>
  <si>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</si>
  <si>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</si>
  <si>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</si>
  <si>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</si>
  <si>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</si>
  <si>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</si>
  <si>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</si>
  <si>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</si>
  <si>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</si>
  <si>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</si>
  <si>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</si>
  <si>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</si>
  <si>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</si>
  <si>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</si>
  <si>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</si>
  <si>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</si>
  <si>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</si>
  <si>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</si>
  <si>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</si>
  <si>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</si>
  <si>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</si>
  <si>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</si>
  <si>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</si>
  <si>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</si>
  <si>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</si>
  <si>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</si>
  <si>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</si>
  <si>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</si>
  <si>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</si>
  <si>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</si>
  <si>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</si>
  <si>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</si>
  <si>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</si>
  <si>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</si>
  <si>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</si>
  <si>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</si>
  <si>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</si>
  <si>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</si>
  <si>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</si>
  <si>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</si>
  <si>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</si>
  <si>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</si>
  <si>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</si>
  <si>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</si>
  <si>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</si>
  <si>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</si>
  <si>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</si>
  <si>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</si>
  <si>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</si>
  <si>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</si>
  <si>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</si>
  <si>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</si>
  <si>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</si>
  <si>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</si>
  <si>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</si>
  <si>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</si>
  <si>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</si>
  <si>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</si>
  <si>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</si>
  <si>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</si>
  <si>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</si>
  <si>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</si>
  <si>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</si>
  <si>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</si>
  <si>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</si>
  <si>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</si>
  <si>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</si>
  <si>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</si>
  <si>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</si>
  <si>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</si>
  <si>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</si>
  <si>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</si>
  <si>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</si>
  <si>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</si>
  <si>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</si>
  <si>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</si>
  <si>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</si>
  <si>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</si>
  <si>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</si>
  <si>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</si>
  <si>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</si>
  <si>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</si>
  <si>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</si>
  <si>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</si>
  <si>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</si>
  <si>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</si>
  <si>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</si>
  <si>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</si>
  <si>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</si>
  <si>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</si>
  <si>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</si>
  <si>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</si>
  <si>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</si>
  <si>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</si>
  <si>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</si>
  <si>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</si>
  <si>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</si>
  <si>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</si>
  <si>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</si>
  <si>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</si>
  <si>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</si>
  <si>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</si>
  <si>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</si>
  <si>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</si>
  <si>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</si>
  <si>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</si>
  <si>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</si>
  <si>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</si>
  <si>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</si>
  <si>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</si>
  <si>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</si>
  <si>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</si>
  <si>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</si>
  <si>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</si>
  <si>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</si>
  <si>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</si>
  <si>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</si>
  <si>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</si>
  <si>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</si>
  <si>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</si>
  <si>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</si>
  <si>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</si>
  <si>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</si>
  <si>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</si>
  <si>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</si>
  <si>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</si>
  <si>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</si>
  <si>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</si>
  <si>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</si>
  <si>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</si>
  <si>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</si>
  <si>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</si>
  <si>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</si>
  <si>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</si>
  <si>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</si>
  <si>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</si>
  <si>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</si>
  <si>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</si>
  <si>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</si>
  <si>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</si>
  <si>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</si>
  <si>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</si>
  <si>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</si>
  <si>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</si>
  <si>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</si>
  <si>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</si>
  <si>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</si>
  <si>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</si>
  <si>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</si>
  <si>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</si>
  <si>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</si>
  <si>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</si>
  <si>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</si>
  <si>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</si>
  <si>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</si>
  <si>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</si>
  <si>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</si>
  <si>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</si>
  <si>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</si>
  <si>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</si>
  <si>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</si>
  <si>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</si>
  <si>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</si>
  <si>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</si>
  <si>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</si>
  <si>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</si>
  <si>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</si>
  <si>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</si>
  <si>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</si>
  <si>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</si>
  <si>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</si>
  <si>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</si>
  <si>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</si>
  <si>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</si>
  <si>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</si>
  <si>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</si>
  <si>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</si>
  <si>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</si>
  <si>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</si>
  <si>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</si>
  <si>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</si>
  <si>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</si>
  <si>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</si>
  <si>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</si>
  <si>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</si>
  <si>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</si>
  <si>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</si>
  <si>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</si>
  <si>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</si>
  <si>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</si>
  <si>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</si>
  <si>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</si>
  <si>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</si>
  <si>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</si>
  <si>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</si>
  <si>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</si>
  <si>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</si>
  <si>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</si>
  <si>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</si>
  <si>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</si>
  <si>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</si>
  <si>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</si>
  <si>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</si>
  <si>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</si>
  <si>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</si>
  <si>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</si>
  <si>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</si>
  <si>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</si>
  <si>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</si>
  <si>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</si>
  <si>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</si>
  <si>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</si>
  <si>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</si>
  <si>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</si>
  <si>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</si>
  <si>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</si>
  <si>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</si>
  <si>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</si>
  <si>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</si>
  <si>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</si>
  <si>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</si>
  <si>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</si>
  <si>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</si>
  <si>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</si>
  <si>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</si>
  <si>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</si>
  <si>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</si>
  <si>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</si>
  <si>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</si>
  <si>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</si>
  <si>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</si>
  <si>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</si>
  <si>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</si>
  <si>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</si>
  <si>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</si>
  <si>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</si>
  <si>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</si>
  <si>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</si>
  <si>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</si>
  <si>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</si>
  <si>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</si>
  <si>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</si>
  <si>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</si>
  <si>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</si>
  <si>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</si>
  <si>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</si>
  <si>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</si>
  <si>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</si>
  <si>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</si>
  <si>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</si>
  <si>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</si>
  <si>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</si>
  <si>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</si>
  <si>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</si>
  <si>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</si>
  <si>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</si>
  <si>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</si>
  <si>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</si>
  <si>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</si>
  <si>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</si>
  <si>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</si>
  <si>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</si>
  <si>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</si>
  <si>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</si>
  <si>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</si>
  <si>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</si>
  <si>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</si>
  <si>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</si>
  <si>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</si>
  <si>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</si>
  <si>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</si>
  <si>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</si>
  <si>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</si>
  <si>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</si>
  <si>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</si>
  <si>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</si>
  <si>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</si>
  <si>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</si>
  <si>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</si>
  <si>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</si>
  <si>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</si>
  <si>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</si>
  <si>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</si>
  <si>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</si>
  <si>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</si>
  <si>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</si>
  <si>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</si>
  <si>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</si>
  <si>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</si>
  <si>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</si>
  <si>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</si>
  <si>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</si>
  <si>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</si>
  <si>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</si>
  <si>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</si>
  <si>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</si>
  <si>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</si>
  <si>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</si>
  <si>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</si>
  <si>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</si>
  <si>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</si>
  <si>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</si>
  <si>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</si>
  <si>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</si>
  <si>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</si>
  <si>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</si>
  <si>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</si>
  <si>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</si>
  <si>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</si>
  <si>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</si>
  <si>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</si>
  <si>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</si>
  <si>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</si>
  <si>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</si>
  <si>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</si>
  <si>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</si>
  <si>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</si>
  <si>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</si>
  <si>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</si>
  <si>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</si>
  <si>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</si>
  <si>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</si>
  <si>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</si>
  <si>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</si>
  <si>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</si>
  <si>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</si>
  <si>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</si>
  <si>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</si>
  <si>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</si>
  <si>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</si>
  <si>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</si>
  <si>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</si>
  <si>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</si>
  <si>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</si>
  <si>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</si>
  <si>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</si>
  <si>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</si>
  <si>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</si>
  <si>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</si>
  <si>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</si>
  <si>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</si>
  <si>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</si>
  <si>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</si>
  <si>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</si>
  <si>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</si>
  <si>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</si>
  <si>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</si>
  <si>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</si>
  <si>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</si>
  <si>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</si>
  <si>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</si>
  <si>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</si>
  <si>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</si>
  <si>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</si>
  <si>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</si>
  <si>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</si>
  <si>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</si>
  <si>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</si>
  <si>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</si>
  <si>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</si>
  <si>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</si>
  <si>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</si>
  <si>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</si>
  <si>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</si>
  <si>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</si>
  <si>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</si>
  <si>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</si>
  <si>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</si>
  <si>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</si>
  <si>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</si>
  <si>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</si>
  <si>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</si>
  <si>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</si>
  <si>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</si>
  <si>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</si>
  <si>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</si>
  <si>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</si>
  <si>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</si>
  <si>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</si>
  <si>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</si>
  <si>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</si>
  <si>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</si>
  <si>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</si>
  <si>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</si>
  <si>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</si>
  <si>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</si>
  <si>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</si>
  <si>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</si>
  <si>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</si>
  <si>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</si>
  <si>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</si>
  <si>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</si>
  <si>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</si>
  <si>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</si>
  <si>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</si>
  <si>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</si>
  <si>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</si>
  <si>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</si>
  <si>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</si>
  <si>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</si>
  <si>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</si>
  <si>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</si>
  <si>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</si>
  <si>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</si>
  <si>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</si>
  <si>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</si>
  <si>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</si>
  <si>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</si>
  <si>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</si>
  <si>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</si>
  <si>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</si>
  <si>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</si>
  <si>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</si>
  <si>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</si>
  <si>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</si>
  <si>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</si>
  <si>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</si>
  <si>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</si>
  <si>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</si>
  <si>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</si>
  <si>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</si>
  <si>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</si>
  <si>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</si>
  <si>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</si>
  <si>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</si>
  <si>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</si>
  <si>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</si>
  <si>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</si>
  <si>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</si>
  <si>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</si>
  <si>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</si>
  <si>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</si>
  <si>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</si>
  <si>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</si>
  <si>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</si>
  <si>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</si>
  <si>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</si>
  <si>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</si>
  <si>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</si>
  <si>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</si>
  <si>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</si>
  <si>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</si>
  <si>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</si>
  <si>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</si>
  <si>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</si>
  <si>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</si>
  <si>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</si>
  <si>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</si>
  <si>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</si>
  <si>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</si>
  <si>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</si>
  <si>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</si>
  <si>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</si>
  <si>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</si>
  <si>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</si>
  <si>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</si>
  <si>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</si>
  <si>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</si>
  <si>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</si>
  <si>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</si>
  <si>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</si>
  <si>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</si>
  <si>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</si>
  <si>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</si>
  <si>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</si>
  <si>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</si>
  <si>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</si>
  <si>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</si>
  <si>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</si>
  <si>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</si>
  <si>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</si>
  <si>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</si>
  <si>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</si>
  <si>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</si>
  <si>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</si>
  <si>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</si>
  <si>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</si>
  <si>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</si>
  <si>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</si>
  <si>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</si>
  <si>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</si>
  <si>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</si>
  <si>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</si>
  <si>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</si>
  <si>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</si>
  <si>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</si>
  <si>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</si>
  <si>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</si>
  <si>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</si>
  <si>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</si>
  <si>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</si>
  <si>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</si>
  <si>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</si>
  <si>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</si>
  <si>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</si>
  <si>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</si>
  <si>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</si>
  <si>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</si>
  <si>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</si>
  <si>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</si>
  <si>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</si>
  <si>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</si>
  <si>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</si>
  <si>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</si>
  <si>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</si>
  <si>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</si>
  <si>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</si>
  <si>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</si>
  <si>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</si>
  <si>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</si>
  <si>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</si>
  <si>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</si>
  <si>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</si>
  <si>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</si>
  <si>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</si>
  <si>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</si>
  <si>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</si>
  <si>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</si>
  <si>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</si>
  <si>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</si>
  <si>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</si>
  <si>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</si>
  <si>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</si>
  <si>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</si>
  <si>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</si>
  <si>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</si>
  <si>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</si>
  <si>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</si>
  <si>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</si>
  <si>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</si>
  <si>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</si>
  <si>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</si>
  <si>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</si>
  <si>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</si>
  <si>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</si>
  <si>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</si>
  <si>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</si>
  <si>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</si>
  <si>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</si>
  <si>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</si>
  <si>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</si>
  <si>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</si>
  <si>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</si>
  <si>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</si>
  <si>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</si>
  <si>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</si>
  <si>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</si>
  <si>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</si>
  <si>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</si>
  <si>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</si>
  <si>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</si>
  <si>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</si>
  <si>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</si>
  <si>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</si>
  <si>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</si>
  <si>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</si>
  <si>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</si>
  <si>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</si>
  <si>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</si>
  <si>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</si>
  <si>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</si>
  <si>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</si>
  <si>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</si>
  <si>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</si>
  <si>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</si>
  <si>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</si>
  <si>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</si>
  <si>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</si>
  <si>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</si>
  <si>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</si>
  <si>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</si>
  <si>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</si>
  <si>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</si>
  <si>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</si>
  <si>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</si>
  <si>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</si>
  <si>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</si>
  <si>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</si>
  <si>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</si>
  <si>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</si>
  <si>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</si>
  <si>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</si>
  <si>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</si>
  <si>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</si>
  <si>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</si>
  <si>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</si>
  <si>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</si>
  <si>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</si>
  <si>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</si>
  <si>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</si>
  <si>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</si>
  <si>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</si>
  <si>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</si>
  <si>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</si>
  <si>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</si>
  <si>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</si>
  <si>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</si>
  <si>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</si>
  <si>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</si>
  <si>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</si>
  <si>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</si>
  <si>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</si>
  <si>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</si>
  <si>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</si>
  <si>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</si>
  <si>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</si>
  <si>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</si>
  <si>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</si>
  <si>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</si>
  <si>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</si>
  <si>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</si>
  <si>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</si>
  <si>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</si>
  <si>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</si>
  <si>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</si>
  <si>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</si>
  <si>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</si>
  <si>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</si>
  <si>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</si>
  <si>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</si>
  <si>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</si>
  <si>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</si>
  <si>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</si>
  <si>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</si>
  <si>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</si>
  <si>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</si>
  <si>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</si>
  <si>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</si>
  <si>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</si>
  <si>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</si>
  <si>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</si>
  <si>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</si>
  <si>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</si>
  <si>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</si>
  <si>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</si>
  <si>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</si>
  <si>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</si>
  <si>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</si>
  <si>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</si>
  <si>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</si>
  <si>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</si>
  <si>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</si>
  <si>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</si>
  <si>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</si>
  <si>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</si>
  <si>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</si>
  <si>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</si>
  <si>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</si>
  <si>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</si>
  <si>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</si>
  <si>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</si>
  <si>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</si>
  <si>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</si>
  <si>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</si>
  <si>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</si>
  <si>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</si>
  <si>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</si>
  <si>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</si>
  <si>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</si>
  <si>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</si>
  <si>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</si>
  <si>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</si>
  <si>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</si>
  <si>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</si>
  <si>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</si>
  <si>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</si>
  <si>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</si>
  <si>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</si>
  <si>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</si>
  <si>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</si>
  <si>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</si>
  <si>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</si>
  <si>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</si>
  <si>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</si>
  <si>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</si>
  <si>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</si>
  <si>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</si>
  <si>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</si>
  <si>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</si>
  <si>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</si>
  <si>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</si>
  <si>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</si>
  <si>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</si>
  <si>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</si>
  <si>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</si>
  <si>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</si>
  <si>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</si>
  <si>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</si>
  <si>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</si>
  <si>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</si>
  <si>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</si>
  <si>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</si>
  <si>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</si>
  <si>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</si>
  <si>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</si>
  <si>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</si>
  <si>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</si>
  <si>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</si>
  <si>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</si>
  <si>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</si>
  <si>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</si>
  <si>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</si>
  <si>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</si>
  <si>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</si>
  <si>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</si>
  <si>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</si>
  <si>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</si>
  <si>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</si>
  <si>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</si>
  <si>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</si>
  <si>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</si>
  <si>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</si>
  <si>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</si>
  <si>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</si>
  <si>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</si>
  <si>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</si>
  <si>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</si>
  <si>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</si>
  <si>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</si>
  <si>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</si>
  <si>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</si>
  <si>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</si>
  <si>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</si>
  <si>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</si>
  <si>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</si>
  <si>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</si>
  <si>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</si>
  <si>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</si>
  <si>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</si>
  <si>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</si>
  <si>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</si>
  <si>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</si>
  <si>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</si>
  <si>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</si>
  <si>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</si>
  <si>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</si>
  <si>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</si>
  <si>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</si>
  <si>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</si>
  <si>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</si>
  <si>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</si>
  <si>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</si>
  <si>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</si>
  <si>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</si>
  <si>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</si>
  <si>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</si>
  <si>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</si>
  <si>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</si>
  <si>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</si>
  <si>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</si>
  <si>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</si>
  <si>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</si>
  <si>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</si>
  <si>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</si>
  <si>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</si>
  <si>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</si>
  <si>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</si>
  <si>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</si>
  <si>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</si>
  <si>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</si>
  <si>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</si>
  <si>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</si>
  <si>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</si>
  <si>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</si>
  <si>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</si>
  <si>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</si>
  <si>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</si>
  <si>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</si>
  <si>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</si>
  <si>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</si>
  <si>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</si>
  <si>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</si>
  <si>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</si>
  <si>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</si>
  <si>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</si>
  <si>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</si>
  <si>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</si>
  <si>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</si>
  <si>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</si>
  <si>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</si>
  <si>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</si>
  <si>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</si>
  <si>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</si>
  <si>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</si>
  <si>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</si>
  <si>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</si>
  <si>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</si>
  <si>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</si>
  <si>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</si>
  <si>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</si>
  <si>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</si>
  <si>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</si>
  <si>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</si>
  <si>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</si>
  <si>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</si>
  <si>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</si>
  <si>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</si>
  <si>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</si>
  <si>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</si>
  <si>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</si>
  <si>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</si>
  <si>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</si>
  <si>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</si>
  <si>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</si>
  <si>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</si>
  <si>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</si>
  <si>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</si>
  <si>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</si>
  <si>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</si>
  <si>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</si>
  <si>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</si>
  <si>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</si>
  <si>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</si>
  <si>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</si>
  <si>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</si>
  <si>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</si>
  <si>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</si>
  <si>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</si>
  <si>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</si>
  <si>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</si>
  <si>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</si>
  <si>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</si>
  <si>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</si>
  <si>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</si>
  <si>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</si>
  <si>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</si>
  <si>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</si>
  <si>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</si>
  <si>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</si>
  <si>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</si>
  <si>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</si>
  <si>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</si>
  <si>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</si>
  <si>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</si>
  <si>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</si>
  <si>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</si>
  <si>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</si>
  <si>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</si>
  <si>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</si>
  <si>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</si>
  <si>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</si>
  <si>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</si>
  <si>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</si>
  <si>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</si>
  <si>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</si>
  <si>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</si>
  <si>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</si>
  <si>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</si>
  <si>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</si>
  <si>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</si>
  <si>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</si>
  <si>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</si>
  <si>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</si>
  <si>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</si>
  <si>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</si>
  <si>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</si>
  <si>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</si>
  <si>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</si>
  <si>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</si>
  <si>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</si>
  <si>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</si>
  <si>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</si>
  <si>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</si>
  <si>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</si>
  <si>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</si>
  <si>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</si>
  <si>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</si>
  <si>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</si>
  <si>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</si>
  <si>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</si>
  <si>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</si>
  <si>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</si>
  <si>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</si>
  <si>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</si>
  <si>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</si>
  <si>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</si>
  <si>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</si>
  <si>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</si>
  <si>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</si>
  <si>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</si>
  <si>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</si>
  <si>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</si>
  <si>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</si>
  <si>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</si>
  <si>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</si>
  <si>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</si>
  <si>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</si>
  <si>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</si>
  <si>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</si>
  <si>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</si>
  <si>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</si>
  <si>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</si>
  <si>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</si>
  <si>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</si>
  <si>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</si>
  <si>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</si>
  <si>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</si>
  <si>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</si>
  <si>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</si>
  <si>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</si>
  <si>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</si>
  <si>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</si>
  <si>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</si>
  <si>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</si>
  <si>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</si>
  <si>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</si>
  <si>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</si>
  <si>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</si>
  <si>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</si>
  <si>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</si>
  <si>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</si>
  <si>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</si>
  <si>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</si>
  <si>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</si>
  <si>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</si>
  <si>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</si>
  <si>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</si>
  <si>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</si>
  <si>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</si>
  <si>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</si>
  <si>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</si>
  <si>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</si>
  <si>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</si>
  <si>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</si>
  <si>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</si>
  <si>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</si>
  <si>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</si>
  <si>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</si>
  <si>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</si>
  <si>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</si>
  <si>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</si>
  <si>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</si>
  <si>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</si>
  <si>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</si>
  <si>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</si>
  <si>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</si>
  <si>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</si>
  <si>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</si>
  <si>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</si>
  <si>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</si>
  <si>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</si>
  <si>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</si>
  <si>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</si>
  <si>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</si>
  <si>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</si>
  <si>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</si>
  <si>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</si>
  <si>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</si>
  <si>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</si>
  <si>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</si>
  <si>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</si>
  <si>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</si>
  <si>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</si>
  <si>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</si>
  <si>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</si>
  <si>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</si>
  <si>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</si>
  <si>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</si>
  <si>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</si>
  <si>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</si>
  <si>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</si>
  <si>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</si>
  <si>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</si>
  <si>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</si>
  <si>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</si>
  <si>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</si>
  <si>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</si>
  <si>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</si>
  <si>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</si>
  <si>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</si>
  <si>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</si>
  <si>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</si>
  <si>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</si>
  <si>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</si>
  <si>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</si>
  <si>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</si>
  <si>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</si>
  <si>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</si>
  <si>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</si>
  <si>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</si>
  <si>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</si>
  <si>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</si>
  <si>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</si>
  <si>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</si>
  <si>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</si>
  <si>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</si>
  <si>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</si>
  <si>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</si>
  <si>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</si>
  <si>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</si>
  <si>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</si>
  <si>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</si>
  <si>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</si>
  <si>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</si>
  <si>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</si>
  <si>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</si>
  <si>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</si>
  <si>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</si>
  <si>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</si>
  <si>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</si>
  <si>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</si>
  <si>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</si>
  <si>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</si>
  <si>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</si>
  <si>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</si>
  <si>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</si>
  <si>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</si>
  <si>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</si>
  <si>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</si>
  <si>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</si>
  <si>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</si>
  <si>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</si>
  <si>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</si>
  <si>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</si>
  <si>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</si>
  <si>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</si>
  <si>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</si>
  <si>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</si>
  <si>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</si>
  <si>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</si>
  <si>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</si>
  <si>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</si>
  <si>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</si>
  <si>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</si>
  <si>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</si>
  <si>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</si>
  <si>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</si>
  <si>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</si>
  <si>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</si>
  <si>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</si>
  <si>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</si>
  <si>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</si>
  <si>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</si>
  <si>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</si>
  <si>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</si>
  <si>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</si>
  <si>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</si>
  <si>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</si>
  <si>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</si>
  <si>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</si>
  <si>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</si>
  <si>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</si>
  <si>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</si>
  <si>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</si>
  <si>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</si>
  <si>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</si>
  <si>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</si>
  <si>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</si>
  <si>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</si>
  <si>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</si>
  <si>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</si>
  <si>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</si>
  <si>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</si>
  <si>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</si>
  <si>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</si>
  <si>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</si>
  <si>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</si>
  <si>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</si>
  <si>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</si>
  <si>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</si>
  <si>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</si>
  <si>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</si>
  <si>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</si>
  <si>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</si>
  <si>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</si>
  <si>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</si>
  <si>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</si>
  <si>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</si>
  <si>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</si>
  <si>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</si>
  <si>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</si>
  <si>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</si>
  <si>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</si>
  <si>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</si>
  <si>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</si>
  <si>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</si>
  <si>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</si>
  <si>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</si>
  <si>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</si>
  <si>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</si>
  <si>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</si>
  <si>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</si>
  <si>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</si>
  <si>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</si>
  <si>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</si>
  <si>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</si>
  <si>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</si>
  <si>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</si>
  <si>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</si>
  <si>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</si>
  <si>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</si>
  <si>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</si>
  <si>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</si>
  <si>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</si>
  <si>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</si>
  <si>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</si>
  <si>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</si>
  <si>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</si>
  <si>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</si>
  <si>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</si>
  <si>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</si>
  <si>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</si>
  <si>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</si>
  <si>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</si>
  <si>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</si>
  <si>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</si>
  <si>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</si>
  <si>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</si>
  <si>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</si>
  <si>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</si>
  <si>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</si>
  <si>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</si>
  <si>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</si>
  <si>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</si>
  <si>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</si>
  <si>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</si>
  <si>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</si>
  <si>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</si>
  <si>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</si>
  <si>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</si>
  <si>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</si>
  <si>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</si>
  <si>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</si>
  <si>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</si>
  <si>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</si>
  <si>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</si>
  <si>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</si>
  <si>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</si>
  <si>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</si>
  <si>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</si>
  <si>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</si>
  <si>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</si>
  <si>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</si>
  <si>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</si>
  <si>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</si>
  <si>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</si>
  <si>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</si>
  <si>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</si>
  <si>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</si>
  <si>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</si>
  <si>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</si>
  <si>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</si>
  <si>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</si>
  <si>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</si>
  <si>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</si>
  <si>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</si>
  <si>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</si>
  <si>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</si>
  <si>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</si>
  <si>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</si>
  <si>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</si>
  <si>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</si>
  <si>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</si>
  <si>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</si>
  <si>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</si>
  <si>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</si>
  <si>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</si>
  <si>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</si>
  <si>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</si>
  <si>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</si>
  <si>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</si>
  <si>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</si>
  <si>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</si>
  <si>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</si>
  <si>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</si>
  <si>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</si>
  <si>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</si>
  <si>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</si>
  <si>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</si>
  <si>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</si>
  <si>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</si>
  <si>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</si>
  <si>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</si>
  <si>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</si>
  <si>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</si>
  <si>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</si>
  <si>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</si>
  <si>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</si>
  <si>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</si>
  <si>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</si>
  <si>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</si>
  <si>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</si>
  <si>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</si>
  <si>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</si>
  <si>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</si>
  <si>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</si>
  <si>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</si>
  <si>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</si>
  <si>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</si>
  <si>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</si>
  <si>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</si>
  <si>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</si>
  <si>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</si>
  <si>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</si>
  <si>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</si>
  <si>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</si>
  <si>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</si>
  <si>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</si>
  <si>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</si>
  <si>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</si>
  <si>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</si>
  <si>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</si>
  <si>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</si>
  <si>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</si>
  <si>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</si>
  <si>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</si>
  <si>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</si>
  <si>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</si>
  <si>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</si>
  <si>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</si>
  <si>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</si>
  <si>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</si>
  <si>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</si>
  <si>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</si>
  <si>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</si>
  <si>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</si>
  <si>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</si>
  <si>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</si>
  <si>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</si>
  <si>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</si>
  <si>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</si>
  <si>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</si>
  <si>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</si>
  <si>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</si>
  <si>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</si>
  <si>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</si>
  <si>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</si>
  <si>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</si>
  <si>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</si>
  <si>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</si>
  <si>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</si>
  <si>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</si>
  <si>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</si>
  <si>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</si>
  <si>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</si>
  <si>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</si>
  <si>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</si>
  <si>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</si>
  <si>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</si>
  <si>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</si>
  <si>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</si>
  <si>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</si>
  <si>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</si>
  <si>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</si>
  <si>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</si>
  <si>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</si>
  <si>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</si>
  <si>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</si>
  <si>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</si>
  <si>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</si>
  <si>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</si>
  <si>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</si>
  <si>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</si>
  <si>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</si>
  <si>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</si>
  <si>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</si>
  <si>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</si>
  <si>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</si>
  <si>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</si>
  <si>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</si>
  <si>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</si>
  <si>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</si>
  <si>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</si>
  <si>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</si>
  <si>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</si>
  <si>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</si>
  <si>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</si>
  <si>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</si>
  <si>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</si>
  <si>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</si>
  <si>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</si>
  <si>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</si>
  <si>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</si>
  <si>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</si>
  <si>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</si>
  <si>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</si>
  <si>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</si>
  <si>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</si>
  <si>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</si>
  <si>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</si>
  <si>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</si>
  <si>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</si>
  <si>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</si>
  <si>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</si>
  <si>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</si>
  <si>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</si>
  <si>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</si>
  <si>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</si>
  <si>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</si>
  <si>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</si>
  <si>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</si>
  <si>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</si>
  <si>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</si>
  <si>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</si>
  <si>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</si>
  <si>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</si>
  <si>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</si>
  <si>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</si>
  <si>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</si>
  <si>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</si>
  <si>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</si>
  <si>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</si>
  <si>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</si>
  <si>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</si>
  <si>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</si>
  <si>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</si>
  <si>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</si>
  <si>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</si>
  <si>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</si>
  <si>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</si>
  <si>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</si>
  <si>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</si>
  <si>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</si>
  <si>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</si>
  <si>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</si>
  <si>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</si>
  <si>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</si>
  <si>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</si>
  <si>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</si>
  <si>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</si>
  <si>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</si>
  <si>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</si>
  <si>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</si>
  <si>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</si>
  <si>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</si>
  <si>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</si>
  <si>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</si>
  <si>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</si>
  <si>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</si>
  <si>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</si>
  <si>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</si>
  <si>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</si>
  <si>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</si>
  <si>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</si>
  <si>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</si>
  <si>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</si>
  <si>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</si>
  <si>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</si>
  <si>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</si>
  <si>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</si>
  <si>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</si>
  <si>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</si>
  <si>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</si>
  <si>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</si>
  <si>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</si>
  <si>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</si>
  <si>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</si>
  <si>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</si>
  <si>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</si>
  <si>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</si>
  <si>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</si>
  <si>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</si>
  <si>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</si>
  <si>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</si>
  <si>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</si>
  <si>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</si>
  <si>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</si>
  <si>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</si>
  <si>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</si>
  <si>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</si>
  <si>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</si>
  <si>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</si>
  <si>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</si>
  <si>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</si>
  <si>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</si>
  <si>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</si>
  <si>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</si>
  <si>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</si>
  <si>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</si>
  <si>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</si>
  <si>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</si>
  <si>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</si>
  <si>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</si>
  <si>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</si>
  <si>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</si>
  <si>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</si>
  <si>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</si>
  <si>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</si>
  <si>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</si>
  <si>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</si>
  <si>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</si>
  <si>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</si>
  <si>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</si>
  <si>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</si>
  <si>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</si>
  <si>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</si>
  <si>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</si>
  <si>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</si>
  <si>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</si>
  <si>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</si>
  <si>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</si>
  <si>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</si>
  <si>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</si>
  <si>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</si>
  <si>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</si>
  <si>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</si>
  <si>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</si>
  <si>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</si>
  <si>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</si>
  <si>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</si>
  <si>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</si>
  <si>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</si>
  <si>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</si>
  <si>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</si>
  <si>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</si>
  <si>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</si>
  <si>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</si>
  <si>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</si>
  <si>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</si>
  <si>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</si>
  <si>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</si>
  <si>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</si>
  <si>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</si>
  <si>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</si>
  <si>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</si>
  <si>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</si>
  <si>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</si>
  <si>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</si>
  <si>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</si>
  <si>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</si>
  <si>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</si>
  <si>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</si>
  <si>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</si>
  <si>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</si>
  <si>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</si>
  <si>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</si>
  <si>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</si>
  <si>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</si>
  <si>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</si>
  <si>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</si>
  <si>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</si>
  <si>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</si>
  <si>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</si>
  <si>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</si>
  <si>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</si>
  <si>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</si>
  <si>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</si>
  <si>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</si>
  <si>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</si>
  <si>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</si>
  <si>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</si>
  <si>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</si>
  <si>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</si>
  <si>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</si>
  <si>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</si>
  <si>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</si>
  <si>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</si>
  <si>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</si>
  <si>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</si>
  <si>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</si>
  <si>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</si>
  <si>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</si>
  <si>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</si>
  <si>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</si>
  <si>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</si>
  <si>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</si>
  <si>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</si>
  <si>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</si>
  <si>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</si>
  <si>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</si>
  <si>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</si>
  <si>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</si>
  <si>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</si>
  <si>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</si>
  <si>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</si>
  <si>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</si>
  <si>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</si>
  <si>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</si>
  <si>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</si>
  <si>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</si>
  <si>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</si>
  <si>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</si>
  <si>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</si>
  <si>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</si>
  <si>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</si>
  <si>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</si>
  <si>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</si>
  <si>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</si>
  <si>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</si>
  <si>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</si>
  <si>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</si>
  <si>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</si>
  <si>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</si>
  <si>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</si>
  <si>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</si>
  <si>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</si>
  <si>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</si>
  <si>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</si>
  <si>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</si>
  <si>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</si>
  <si>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</si>
  <si>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</si>
  <si>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</si>
  <si>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</si>
  <si>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</si>
  <si>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</si>
  <si>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</si>
  <si>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</si>
  <si>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</si>
  <si>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</si>
  <si>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</si>
  <si>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</si>
  <si>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</si>
  <si>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</si>
  <si>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</si>
  <si>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</si>
  <si>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</si>
  <si>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</si>
  <si>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</si>
  <si>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</si>
  <si>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</si>
  <si>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</si>
  <si>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</si>
  <si>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</si>
  <si>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</si>
  <si>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</si>
  <si>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</si>
  <si>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</si>
  <si>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</si>
  <si>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</si>
  <si>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</si>
  <si>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</si>
  <si>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</si>
  <si>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</si>
  <si>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</si>
  <si>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</si>
  <si>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</si>
  <si>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</si>
  <si>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</si>
  <si>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</si>
  <si>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</si>
  <si>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</si>
  <si>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</si>
  <si>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</si>
  <si>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</si>
  <si>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</si>
  <si>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</si>
  <si>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</si>
  <si>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</si>
  <si>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</si>
  <si>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</si>
  <si>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</si>
  <si>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</si>
  <si>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</si>
  <si>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</si>
  <si>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</si>
  <si>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</si>
  <si>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</si>
  <si>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</si>
  <si>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</si>
  <si>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</si>
  <si>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</si>
  <si>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</si>
  <si>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</si>
  <si>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</si>
  <si>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</si>
  <si>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</si>
  <si>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</si>
  <si>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</si>
  <si>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</si>
  <si>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</si>
  <si>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</si>
  <si>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</si>
  <si>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</si>
  <si>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</si>
  <si>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</si>
  <si>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</si>
  <si>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</si>
  <si>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</si>
  <si>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</si>
  <si>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</si>
  <si>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</si>
  <si>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</si>
  <si>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</si>
  <si>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</si>
  <si>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</si>
  <si>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</si>
  <si>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</si>
  <si>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</si>
  <si>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</si>
  <si>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</si>
  <si>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</si>
  <si>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</si>
  <si>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</si>
  <si>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</si>
  <si>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</si>
  <si>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</si>
  <si>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</si>
  <si>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</si>
  <si>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</si>
  <si>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</si>
  <si>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</si>
  <si>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</si>
  <si>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</si>
  <si>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</si>
  <si>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</si>
  <si>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</si>
  <si>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</si>
  <si>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</si>
  <si>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</si>
  <si>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</si>
  <si>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</si>
  <si>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</si>
  <si>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</si>
  <si>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</si>
  <si>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</si>
  <si>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</si>
  <si>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</si>
  <si>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</si>
  <si>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</si>
  <si>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</si>
  <si>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</si>
  <si>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</si>
  <si>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</si>
  <si>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</si>
  <si>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</si>
  <si>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</si>
  <si>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</si>
  <si>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</si>
  <si>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</si>
  <si>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</si>
  <si>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</si>
  <si>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</si>
  <si>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</si>
  <si>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</si>
  <si>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</si>
  <si>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</si>
  <si>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</si>
  <si>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</si>
  <si>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</si>
  <si>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</si>
  <si>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</si>
  <si>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</si>
  <si>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</si>
  <si>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</si>
  <si>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</si>
  <si>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</si>
  <si>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</si>
  <si>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</si>
  <si>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</si>
  <si>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</si>
  <si>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</si>
  <si>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</si>
  <si>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</si>
  <si>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</si>
  <si>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</si>
  <si>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</si>
  <si>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</si>
  <si>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</si>
  <si>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</si>
  <si>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</si>
  <si>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</si>
  <si>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</si>
  <si>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</si>
  <si>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</si>
  <si>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</si>
  <si>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</si>
  <si>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</si>
  <si>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</si>
  <si>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</si>
  <si>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</si>
  <si>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</si>
  <si>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</si>
  <si>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</si>
  <si>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</si>
  <si>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</si>
  <si>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</si>
  <si>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</si>
  <si>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</si>
  <si>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</si>
  <si>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</si>
  <si>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</si>
  <si>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</si>
  <si>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</si>
  <si>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</si>
  <si>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</si>
  <si>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</si>
  <si>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</si>
  <si>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</si>
  <si>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</si>
  <si>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</si>
  <si>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</si>
  <si>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</si>
  <si>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</si>
  <si>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</si>
  <si>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</si>
  <si>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</si>
  <si>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</si>
  <si>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</si>
  <si>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</si>
  <si>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</si>
  <si>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</si>
  <si>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</si>
  <si>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</si>
  <si>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</si>
  <si>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</si>
  <si>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</si>
  <si>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</si>
  <si>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</si>
  <si>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</si>
  <si>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</si>
  <si>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</si>
  <si>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</si>
  <si>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</si>
  <si>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</si>
  <si>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</si>
  <si>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</si>
  <si>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</si>
  <si>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</si>
  <si>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</si>
  <si>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</si>
  <si>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</si>
  <si>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</si>
  <si>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</si>
  <si>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</si>
  <si>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</si>
  <si>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</si>
  <si>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</si>
  <si>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</si>
  <si>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</si>
  <si>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</si>
  <si>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</si>
  <si>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</si>
  <si>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</si>
  <si>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</si>
  <si>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</si>
  <si>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</si>
  <si>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</si>
  <si>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</si>
  <si>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</si>
  <si>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</si>
  <si>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</si>
  <si>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</si>
  <si>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</si>
  <si>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</si>
  <si>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</si>
  <si>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</si>
  <si>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</si>
  <si>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</si>
  <si>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</si>
  <si>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</si>
  <si>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</si>
  <si>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</si>
  <si>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</si>
  <si>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</si>
  <si>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</si>
  <si>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</si>
  <si>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</si>
  <si>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</si>
  <si>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</si>
  <si>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</si>
  <si>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</si>
  <si>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</si>
  <si>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</si>
  <si>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</si>
  <si>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</si>
  <si>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</si>
  <si>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</si>
  <si>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</si>
  <si>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</si>
  <si>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</si>
  <si>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</si>
  <si>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</si>
  <si>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</si>
  <si>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</si>
  <si>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</si>
  <si>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</si>
  <si>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</si>
  <si>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</si>
  <si>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</si>
  <si>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</si>
  <si>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</si>
  <si>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</si>
  <si>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</si>
  <si>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</si>
  <si>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</si>
  <si>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</si>
  <si>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</si>
  <si>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</si>
  <si>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</si>
  <si>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</si>
  <si>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</si>
  <si>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</si>
  <si>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</si>
  <si>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</si>
  <si>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</si>
  <si>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</si>
  <si>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</si>
  <si>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</si>
  <si>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</si>
  <si>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</si>
  <si>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</si>
  <si>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</si>
  <si>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</si>
  <si>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</si>
  <si>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</si>
  <si>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</si>
  <si>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</si>
  <si>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</si>
  <si>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</si>
  <si>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</si>
  <si>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</si>
  <si>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</si>
  <si>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</si>
  <si>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</si>
  <si>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</si>
  <si>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</si>
  <si>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</si>
  <si>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</si>
  <si>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</si>
  <si>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</si>
  <si>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</si>
  <si>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</si>
  <si>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</si>
  <si>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</si>
  <si>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</si>
  <si>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</si>
  <si>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</si>
  <si>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</si>
  <si>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</si>
  <si>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</si>
  <si>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</si>
  <si>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</si>
  <si>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</si>
  <si>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</si>
  <si>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</si>
  <si>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</si>
  <si>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</si>
  <si>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</si>
  <si>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</si>
  <si>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</si>
  <si>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</si>
  <si>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</si>
  <si>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</si>
  <si>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</si>
  <si>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</si>
  <si>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</si>
  <si>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</si>
  <si>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</si>
  <si>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</si>
  <si>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</si>
  <si>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</si>
  <si>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</si>
  <si>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</si>
  <si>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</si>
  <si>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</si>
  <si>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</si>
  <si>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</si>
  <si>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</si>
  <si>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</si>
  <si>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</si>
  <si>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</si>
  <si>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</si>
  <si>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</si>
  <si>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</si>
  <si>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</si>
  <si>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</si>
  <si>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</si>
  <si>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</si>
  <si>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</si>
  <si>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</si>
  <si>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</si>
  <si>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</si>
  <si>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</si>
  <si>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</si>
  <si>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</si>
  <si>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</si>
  <si>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</si>
  <si>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</si>
  <si>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</si>
  <si>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</si>
  <si>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</si>
  <si>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</si>
  <si>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</si>
  <si>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</si>
  <si>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</si>
  <si>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</si>
  <si>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</si>
  <si>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</si>
  <si>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</si>
  <si>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</si>
  <si>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</si>
  <si>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</si>
  <si>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</si>
  <si>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</si>
  <si>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</si>
  <si>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</si>
  <si>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</si>
  <si>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</si>
  <si>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</si>
  <si>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</si>
  <si>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</si>
  <si>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</si>
  <si>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</si>
  <si>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</si>
  <si>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</si>
  <si>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</si>
  <si>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</si>
  <si>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</si>
  <si>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</si>
  <si>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</si>
  <si>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</si>
  <si>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</si>
  <si>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</si>
  <si>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</si>
  <si>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</si>
  <si>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</si>
  <si>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</si>
  <si>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</si>
  <si>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</si>
  <si>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</si>
  <si>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</si>
  <si>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</si>
  <si>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</si>
  <si>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</si>
  <si>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</si>
  <si>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</si>
  <si>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</si>
  <si>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</si>
  <si>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</si>
  <si>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</si>
  <si>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</si>
  <si>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</si>
  <si>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</si>
  <si>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</si>
  <si>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</si>
  <si>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</si>
  <si>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</si>
  <si>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</si>
  <si>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</si>
  <si>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</si>
  <si>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</si>
  <si>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</si>
  <si>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</si>
  <si>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</si>
  <si>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</si>
  <si>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</si>
  <si>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</si>
  <si>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</si>
  <si>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</si>
  <si>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</si>
  <si>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</si>
  <si>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</si>
  <si>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</si>
  <si>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</si>
  <si>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</si>
  <si>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</si>
  <si>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</si>
  <si>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</si>
  <si>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</si>
  <si>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</si>
  <si>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</si>
  <si>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</si>
  <si>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</si>
  <si>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</si>
  <si>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</si>
  <si>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</si>
  <si>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</si>
  <si>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</si>
  <si>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</si>
  <si>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</si>
  <si>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</si>
  <si>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</si>
  <si>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</si>
  <si>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</si>
  <si>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</si>
  <si>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</si>
  <si>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</si>
  <si>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</si>
  <si>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</si>
  <si>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</si>
  <si>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</si>
  <si>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</si>
  <si>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</si>
  <si>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</si>
  <si>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</si>
  <si>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</si>
  <si>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</si>
  <si>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</si>
  <si>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</si>
  <si>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</si>
  <si>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</si>
  <si>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</si>
  <si>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</si>
  <si>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</si>
  <si>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</si>
  <si>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</si>
  <si>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</si>
  <si>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</si>
  <si>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</si>
  <si>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</si>
  <si>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</si>
  <si>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</si>
  <si>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</si>
  <si>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</si>
  <si>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</si>
  <si>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</si>
  <si>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</si>
  <si>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</si>
  <si>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</si>
  <si>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</si>
  <si>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</si>
  <si>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</si>
  <si>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</si>
  <si>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</si>
  <si>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</si>
  <si>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</si>
  <si>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</si>
  <si>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</si>
  <si>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</si>
  <si>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</si>
  <si>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</si>
  <si>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</si>
  <si>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</si>
  <si>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</si>
  <si>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</si>
  <si>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</si>
  <si>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</si>
  <si>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</si>
  <si>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</si>
  <si>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</si>
  <si>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</si>
  <si>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</si>
  <si>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</si>
  <si>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</si>
  <si>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</si>
  <si>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</si>
  <si>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</si>
  <si>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</si>
  <si>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</si>
  <si>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</si>
  <si>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</si>
  <si>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</si>
  <si>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</si>
  <si>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</si>
  <si>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</si>
  <si>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</si>
  <si>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</si>
  <si>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</si>
  <si>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</si>
  <si>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</si>
  <si>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</si>
  <si>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</si>
  <si>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</si>
  <si>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</si>
  <si>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</si>
  <si>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</si>
  <si>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</si>
  <si>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</si>
  <si>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</si>
  <si>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</si>
  <si>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</si>
  <si>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</si>
  <si>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</si>
  <si>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</si>
  <si>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</si>
  <si>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</si>
  <si>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</si>
  <si>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</si>
  <si>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</si>
  <si>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</si>
  <si>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</si>
  <si>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</si>
  <si>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</si>
  <si>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</si>
  <si>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</si>
  <si>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</si>
  <si>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</si>
  <si>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</si>
  <si>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</si>
  <si>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</si>
  <si>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</si>
  <si>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</si>
  <si>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</si>
  <si>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</si>
  <si>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</si>
  <si>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</si>
  <si>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</si>
  <si>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</si>
  <si>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</si>
  <si>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</si>
  <si>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</si>
  <si>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</si>
  <si>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</si>
  <si>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</si>
  <si>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</si>
  <si>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</si>
  <si>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</si>
  <si>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</si>
  <si>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</si>
  <si>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</si>
  <si>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</si>
  <si>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</si>
  <si>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</si>
  <si>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</si>
  <si>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</si>
  <si>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</si>
  <si>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</si>
  <si>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</si>
  <si>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</si>
  <si>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</si>
  <si>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</si>
  <si>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</si>
  <si>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</si>
  <si>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</si>
  <si>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</si>
  <si>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</si>
  <si>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</si>
  <si>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</si>
  <si>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</si>
  <si>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</si>
  <si>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</si>
  <si>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</si>
  <si>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</si>
  <si>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</si>
  <si>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</si>
  <si>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</si>
  <si>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</si>
  <si>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</si>
  <si>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</si>
  <si>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</si>
  <si>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</si>
  <si>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</si>
  <si>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</si>
  <si>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</si>
  <si>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</si>
  <si>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</si>
  <si>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</si>
  <si>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</si>
  <si>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</si>
  <si>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</si>
  <si>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</si>
  <si>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</si>
  <si>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</si>
  <si>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</si>
  <si>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</si>
  <si>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</si>
  <si>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</si>
  <si>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</si>
  <si>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</si>
  <si>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</si>
  <si>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</si>
  <si>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</si>
  <si>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</si>
  <si>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</si>
  <si>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</si>
  <si>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</si>
  <si>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</si>
  <si>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</si>
  <si>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</si>
  <si>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</si>
  <si>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</si>
  <si>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</si>
  <si>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</si>
  <si>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</si>
  <si>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</si>
  <si>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</si>
  <si>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</si>
  <si>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</si>
  <si>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</si>
  <si>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</si>
  <si>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</si>
  <si>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</si>
  <si>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</si>
  <si>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</si>
  <si>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</si>
  <si>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</si>
  <si>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</si>
  <si>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</si>
  <si>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</si>
  <si>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</si>
  <si>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</si>
  <si>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</si>
  <si>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</si>
  <si>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</si>
  <si>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</si>
  <si>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</si>
  <si>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</si>
  <si>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</si>
  <si>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</si>
  <si>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</si>
  <si>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</si>
  <si>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</si>
  <si>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</si>
  <si>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</si>
  <si>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</si>
  <si>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</si>
  <si>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</si>
  <si>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</si>
  <si>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</si>
  <si>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</si>
  <si>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</si>
  <si>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</si>
  <si>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</si>
  <si>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</si>
  <si>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</si>
  <si>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</si>
  <si>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</si>
  <si>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</si>
  <si>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</si>
  <si>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</si>
  <si>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</si>
  <si>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</si>
  <si>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</si>
  <si>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</si>
  <si>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</si>
  <si>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</si>
  <si>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</si>
  <si>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</si>
  <si>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</si>
  <si>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</si>
  <si>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</si>
  <si>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</si>
  <si>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</si>
  <si>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</si>
  <si>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</si>
  <si>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</si>
  <si>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</si>
  <si>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</si>
  <si>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</si>
  <si>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</si>
  <si>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</si>
  <si>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</si>
  <si>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</si>
  <si>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</si>
  <si>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</si>
  <si>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</si>
  <si>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</si>
  <si>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</si>
  <si>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</si>
  <si>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</si>
  <si>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</si>
  <si>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</si>
  <si>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</si>
  <si>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</si>
  <si>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</si>
  <si>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</si>
  <si>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</si>
  <si>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</si>
  <si>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</si>
  <si>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</si>
  <si>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</si>
  <si>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</si>
  <si>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</si>
  <si>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</si>
  <si>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</si>
  <si>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</si>
  <si>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</si>
  <si>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</si>
  <si>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</si>
  <si>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</si>
  <si>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</si>
  <si>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</si>
  <si>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</si>
  <si>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</si>
  <si>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</si>
  <si>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</si>
  <si>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</si>
  <si>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</si>
  <si>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</si>
  <si>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</si>
  <si>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</si>
  <si>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</si>
  <si>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</si>
  <si>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</si>
  <si>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</si>
  <si>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</si>
  <si>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</si>
  <si>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</si>
  <si>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</si>
  <si>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</si>
  <si>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</si>
  <si>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</si>
  <si>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</si>
  <si>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</si>
  <si>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</si>
  <si>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</si>
  <si>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</si>
  <si>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</si>
  <si>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</si>
  <si>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</si>
  <si>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</si>
  <si>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</si>
  <si>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</si>
  <si>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</si>
  <si>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</si>
  <si>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</si>
  <si>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</si>
  <si>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</si>
  <si>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</si>
  <si>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</si>
  <si>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</si>
  <si>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</si>
  <si>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</si>
  <si>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</si>
  <si>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</si>
  <si>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</si>
  <si>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</si>
  <si>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</si>
  <si>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</si>
  <si>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</si>
  <si>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</si>
  <si>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</si>
  <si>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</si>
  <si>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</si>
  <si>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</si>
  <si>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</si>
  <si>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</si>
  <si>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</si>
  <si>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</si>
  <si>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</si>
  <si>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</si>
  <si>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</si>
  <si>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</si>
  <si>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</si>
  <si>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</si>
  <si>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</si>
  <si>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</si>
  <si>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</si>
  <si>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</si>
  <si>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</si>
  <si>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</si>
  <si>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</si>
  <si>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</si>
  <si>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</si>
  <si>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</si>
  <si>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</si>
  <si>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</si>
  <si>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</si>
  <si>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</si>
  <si>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</si>
  <si>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</si>
  <si>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</si>
  <si>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</si>
  <si>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</si>
  <si>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</si>
  <si>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</si>
  <si>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</si>
  <si>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</si>
  <si>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</si>
  <si>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</si>
  <si>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</si>
  <si>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</si>
  <si>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</si>
  <si>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</si>
  <si>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</si>
  <si>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</si>
  <si>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</si>
  <si>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</si>
  <si>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</si>
  <si>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</si>
  <si>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</si>
  <si>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</si>
  <si>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</si>
  <si>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</si>
  <si>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</si>
  <si>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</si>
  <si>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</si>
  <si>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</si>
  <si>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</si>
  <si>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</si>
  <si>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</si>
  <si>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</si>
  <si>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</si>
  <si>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</si>
  <si>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</si>
  <si>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</si>
  <si>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</si>
  <si>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</si>
  <si>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</si>
  <si>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</si>
  <si>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</si>
  <si>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</si>
  <si>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</si>
  <si>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</si>
  <si>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</si>
  <si>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</si>
  <si>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</si>
  <si>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</si>
  <si>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</si>
  <si>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</si>
  <si>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</si>
  <si>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</si>
  <si>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</si>
  <si>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</si>
  <si>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</si>
  <si>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</si>
  <si>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</si>
  <si>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</si>
  <si>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</si>
  <si>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</si>
  <si>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</si>
  <si>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</si>
  <si>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</si>
  <si>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</si>
  <si>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</si>
  <si>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</si>
  <si>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</si>
  <si>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</si>
  <si>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</si>
  <si>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</si>
  <si>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</si>
  <si>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</si>
  <si>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</si>
  <si>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</si>
  <si>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</si>
  <si>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</si>
  <si>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</si>
  <si>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</si>
  <si>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</si>
  <si>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</si>
  <si>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</si>
  <si>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</si>
  <si>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</si>
  <si>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</si>
  <si>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</si>
  <si>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</si>
  <si>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</si>
  <si>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</si>
  <si>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</si>
  <si>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</si>
  <si>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</si>
  <si>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</si>
  <si>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</si>
  <si>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</si>
  <si>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</si>
  <si>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</si>
  <si>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</si>
  <si>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</si>
  <si>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</si>
  <si>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</si>
  <si>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</si>
  <si>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</si>
  <si>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</si>
  <si>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</si>
  <si>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</si>
  <si>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</si>
  <si>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</si>
  <si>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</si>
  <si>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</si>
  <si>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</si>
  <si>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</si>
  <si>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</si>
  <si>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</si>
  <si>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</si>
  <si>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</si>
  <si>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</si>
  <si>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</si>
  <si>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</si>
  <si>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</si>
  <si>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</si>
  <si>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</si>
  <si>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</si>
  <si>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</si>
  <si>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</si>
  <si>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</si>
  <si>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</si>
  <si>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</si>
  <si>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</si>
  <si>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</si>
  <si>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</si>
  <si>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</si>
  <si>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</si>
  <si>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</si>
  <si>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</si>
  <si>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</si>
  <si>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</si>
  <si>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</si>
  <si>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</si>
  <si>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</si>
  <si>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</si>
  <si>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</si>
  <si>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</si>
  <si>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</si>
  <si>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</si>
  <si>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</si>
  <si>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</si>
  <si>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</si>
  <si>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</si>
  <si>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</si>
  <si>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</si>
  <si>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</si>
  <si>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</si>
  <si>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</si>
  <si>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</si>
  <si>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</si>
  <si>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</si>
  <si>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</si>
  <si>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</si>
  <si>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</si>
  <si>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</si>
  <si>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</si>
  <si>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</si>
  <si>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</si>
  <si>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</si>
  <si>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</si>
  <si>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</si>
  <si>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</si>
  <si>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</si>
  <si>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</si>
  <si>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</si>
  <si>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</si>
  <si>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</si>
  <si>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</si>
  <si>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</si>
  <si>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</si>
  <si>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</si>
  <si>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</si>
  <si>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</si>
  <si>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</si>
  <si>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</si>
  <si>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</si>
  <si>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</si>
  <si>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</si>
  <si>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</si>
  <si>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</si>
  <si>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</si>
  <si>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</si>
  <si>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</si>
  <si>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</si>
  <si>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</si>
  <si>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</si>
  <si>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</si>
  <si>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</si>
  <si>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</si>
  <si>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</si>
  <si>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</si>
  <si>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</si>
  <si>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</si>
  <si>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</si>
  <si>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</si>
  <si>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</si>
  <si>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</si>
  <si>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</si>
  <si>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</si>
  <si>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</si>
  <si>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</si>
  <si>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</si>
  <si>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</si>
  <si>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</si>
  <si>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</si>
  <si>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</si>
  <si>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</si>
  <si>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</si>
  <si>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</si>
  <si>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</si>
  <si>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</si>
  <si>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</si>
  <si>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</si>
  <si>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</si>
  <si>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</si>
  <si>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</si>
  <si>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</si>
  <si>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</si>
  <si>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</si>
  <si>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</si>
  <si>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</si>
  <si>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</si>
  <si>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</si>
  <si>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</si>
  <si>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</si>
  <si>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</si>
  <si>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</si>
  <si>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</si>
  <si>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</si>
  <si>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</si>
  <si>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</si>
  <si>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</si>
  <si>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</si>
  <si>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</si>
  <si>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</si>
  <si>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</si>
  <si>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</si>
  <si>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</si>
  <si>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</si>
  <si>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</si>
  <si>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</si>
  <si>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</si>
  <si>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</si>
  <si>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</si>
  <si>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</si>
  <si>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</si>
  <si>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</si>
  <si>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</si>
  <si>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</si>
  <si>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</si>
  <si>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</si>
  <si>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</si>
  <si>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</si>
  <si>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</si>
  <si>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</si>
  <si>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</si>
  <si>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</si>
  <si>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</si>
  <si>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</si>
  <si>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</si>
  <si>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</si>
  <si>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</si>
  <si>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</si>
  <si>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</si>
  <si>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</si>
  <si>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</si>
  <si>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</si>
  <si>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</si>
  <si>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</si>
  <si>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</si>
  <si>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</si>
  <si>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</si>
  <si>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</si>
  <si>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</si>
  <si>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</si>
  <si>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</si>
  <si>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</si>
  <si>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</si>
  <si>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</si>
  <si>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</si>
  <si>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</si>
  <si>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</si>
  <si>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</si>
  <si>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</si>
  <si>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</si>
  <si>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</si>
  <si>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</si>
  <si>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</si>
  <si>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</si>
  <si>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</si>
  <si>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</si>
  <si>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</si>
  <si>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</si>
  <si>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</si>
  <si>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</si>
  <si>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</si>
  <si>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</si>
  <si>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</si>
  <si>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</si>
  <si>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</si>
  <si>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</si>
  <si>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</si>
  <si>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</si>
  <si>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</si>
  <si>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</si>
  <si>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</si>
  <si>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</si>
  <si>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</si>
  <si>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</si>
  <si>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</si>
  <si>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</si>
  <si>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</si>
  <si>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</si>
  <si>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</si>
  <si>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</si>
  <si>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</si>
  <si>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</si>
  <si>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</si>
  <si>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</si>
  <si>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</si>
  <si>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</si>
  <si>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</si>
  <si>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</si>
  <si>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</si>
  <si>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</si>
  <si>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</si>
  <si>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</si>
  <si>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</si>
  <si>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</si>
  <si>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</si>
  <si>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</si>
  <si>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</si>
  <si>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</si>
  <si>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</si>
  <si>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</si>
  <si>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</si>
  <si>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</si>
  <si>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</si>
  <si>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</si>
  <si>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</si>
  <si>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</si>
  <si>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</si>
  <si>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</si>
  <si>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</si>
  <si>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</si>
  <si>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</si>
  <si>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</si>
  <si>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</si>
  <si>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</si>
  <si>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</si>
  <si>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</si>
  <si>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</si>
  <si>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</si>
  <si>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</si>
  <si>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</si>
  <si>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</si>
  <si>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</si>
  <si>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</si>
  <si>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</si>
  <si>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</si>
  <si>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</si>
  <si>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</si>
  <si>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</si>
  <si>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</si>
  <si>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</si>
  <si>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</si>
  <si>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</si>
  <si>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</si>
  <si>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</si>
  <si>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</si>
  <si>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</si>
  <si>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</si>
  <si>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</si>
  <si>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</si>
  <si>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</si>
  <si>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</si>
  <si>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</si>
  <si>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</si>
  <si>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</si>
  <si>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</si>
  <si>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</si>
  <si>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</si>
  <si>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</si>
  <si>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</si>
  <si>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</si>
  <si>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</si>
  <si>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</si>
  <si>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</si>
  <si>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</si>
  <si>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</si>
  <si>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</si>
  <si>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</si>
  <si>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</si>
  <si>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</si>
  <si>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</si>
  <si>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</si>
  <si>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</si>
  <si>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</si>
  <si>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</si>
  <si>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</si>
  <si>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</si>
  <si>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</si>
  <si>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</si>
  <si>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</si>
  <si>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</si>
  <si>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</si>
  <si>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</si>
  <si>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</si>
  <si>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</si>
  <si>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</si>
  <si>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</si>
  <si>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</si>
  <si>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</si>
  <si>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</si>
  <si>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</si>
  <si>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</si>
  <si>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</si>
  <si>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</si>
  <si>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</si>
  <si>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</si>
  <si>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</si>
  <si>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</si>
  <si>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</si>
  <si>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</si>
  <si>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</si>
  <si>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</si>
  <si>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</si>
  <si>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</si>
  <si>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</si>
  <si>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</si>
  <si>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</si>
  <si>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</si>
  <si>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</si>
  <si>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</si>
  <si>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</si>
  <si>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</si>
  <si>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</si>
  <si>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</si>
  <si>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</si>
  <si>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</si>
  <si>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</si>
  <si>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</si>
  <si>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</si>
  <si>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</si>
  <si>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</si>
  <si>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</si>
  <si>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</si>
  <si>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</si>
  <si>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</si>
  <si>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</si>
  <si>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</si>
  <si>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</si>
  <si>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</si>
  <si>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</si>
  <si>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</si>
  <si>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</si>
  <si>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</si>
  <si>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</si>
  <si>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</si>
  <si>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</si>
  <si>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</si>
  <si>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</si>
  <si>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</si>
  <si>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</si>
  <si>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</si>
  <si>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</si>
  <si>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</si>
  <si>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</si>
  <si>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</si>
  <si>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</si>
  <si>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</si>
  <si>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</si>
  <si>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</si>
  <si>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</si>
  <si>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</si>
  <si>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</si>
  <si>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</si>
  <si>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</si>
  <si>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</si>
  <si>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</si>
  <si>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</si>
  <si>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</si>
  <si>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</si>
  <si>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</si>
  <si>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</si>
  <si>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</si>
  <si>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</si>
  <si>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</si>
  <si>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</si>
  <si>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</si>
  <si>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</si>
  <si>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</si>
  <si>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</si>
  <si>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</si>
  <si>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</si>
  <si>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</si>
  <si>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</si>
  <si>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</si>
  <si>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</si>
  <si>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</si>
  <si>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</si>
  <si>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</si>
  <si>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</si>
  <si>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</si>
  <si>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</si>
  <si>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</si>
  <si>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</si>
  <si>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</si>
  <si>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</si>
  <si>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</si>
  <si>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</si>
  <si>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</si>
  <si>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</si>
  <si>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</si>
  <si>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</si>
  <si>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</si>
  <si>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</si>
  <si>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</si>
  <si>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</si>
  <si>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</si>
  <si>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</si>
  <si>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</si>
  <si>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</si>
  <si>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</si>
  <si>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</si>
  <si>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</si>
  <si>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</si>
  <si>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</si>
  <si>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</si>
  <si>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</si>
  <si>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</si>
  <si>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</si>
  <si>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</si>
  <si>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</si>
  <si>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</si>
  <si>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</si>
  <si>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</si>
  <si>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</si>
  <si>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</si>
  <si>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</si>
  <si>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</si>
  <si>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</si>
  <si>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</si>
  <si>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</si>
  <si>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</si>
  <si>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</si>
  <si>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</si>
  <si>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</si>
  <si>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</si>
  <si>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</si>
  <si>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</si>
  <si>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</si>
  <si>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</si>
  <si>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</si>
  <si>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</si>
  <si>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</si>
  <si>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</si>
  <si>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</si>
  <si>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</si>
  <si>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</si>
  <si>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</si>
  <si>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</si>
  <si>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</si>
  <si>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</si>
  <si>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</si>
  <si>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</si>
  <si>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</si>
  <si>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</si>
  <si>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</si>
  <si>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</si>
  <si>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</si>
  <si>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</si>
  <si>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</si>
  <si>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</si>
  <si>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</si>
  <si>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</si>
  <si>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</si>
  <si>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</si>
  <si>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</si>
  <si>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</si>
  <si>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</si>
  <si>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</si>
  <si>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</si>
  <si>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</si>
  <si>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</si>
  <si>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</si>
  <si>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</si>
  <si>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</si>
  <si>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</si>
  <si>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</si>
  <si>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</si>
  <si>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</si>
  <si>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</si>
  <si>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</si>
  <si>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</si>
  <si>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</si>
  <si>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</si>
  <si>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</si>
  <si>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</si>
  <si>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</si>
  <si>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</si>
  <si>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</si>
  <si>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</si>
  <si>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</si>
  <si>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</si>
  <si>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</si>
  <si>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</si>
  <si>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</si>
  <si>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</si>
  <si>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</si>
  <si>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</si>
  <si>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</si>
  <si>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</si>
  <si>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</si>
  <si>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</si>
  <si>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</si>
  <si>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</si>
  <si>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</si>
  <si>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</si>
  <si>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</si>
  <si>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</si>
  <si>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</si>
  <si>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</si>
  <si>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</si>
  <si>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</si>
  <si>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</si>
  <si>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</si>
  <si>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</si>
  <si>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</si>
  <si>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</si>
  <si>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</si>
  <si>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</si>
  <si>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</si>
  <si>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</si>
  <si>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</si>
  <si>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</si>
  <si>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</si>
  <si>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</si>
  <si>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</si>
  <si>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</si>
  <si>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</si>
  <si>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</si>
  <si>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</si>
  <si>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</si>
  <si>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</si>
  <si>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</si>
  <si>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</si>
  <si>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</si>
  <si>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</si>
  <si>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</si>
  <si>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</si>
  <si>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</si>
  <si>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</si>
  <si>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</si>
  <si>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</si>
  <si>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</si>
  <si>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</si>
  <si>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</si>
  <si>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</si>
  <si>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</si>
  <si>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</si>
  <si>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</si>
  <si>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</si>
  <si>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</si>
  <si>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</si>
  <si>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</si>
  <si>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</si>
  <si>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</si>
  <si>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</si>
  <si>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</si>
  <si>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</si>
  <si>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</si>
  <si>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</si>
  <si>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</si>
  <si>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</si>
  <si>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</si>
  <si>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</si>
  <si>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</si>
  <si>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</si>
  <si>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</si>
  <si>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</si>
  <si>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</si>
  <si>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</si>
  <si>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</si>
  <si>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</si>
  <si>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</si>
  <si>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</si>
  <si>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</si>
  <si>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</si>
  <si>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</si>
  <si>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</si>
  <si>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</si>
  <si>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</si>
  <si>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</si>
  <si>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</si>
  <si>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</si>
  <si>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</si>
  <si>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</si>
  <si>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</si>
  <si>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</si>
  <si>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</si>
  <si>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</si>
  <si>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</si>
  <si>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</si>
  <si>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</si>
  <si>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</si>
  <si>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</si>
  <si>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</si>
  <si>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</si>
  <si>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</si>
  <si>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</si>
  <si>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</si>
  <si>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</si>
  <si>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</si>
  <si>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</si>
  <si>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</si>
  <si>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</si>
  <si>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</si>
  <si>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</si>
  <si>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</si>
  <si>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</si>
  <si>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</si>
  <si>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</si>
  <si>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</si>
  <si>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</si>
  <si>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</si>
  <si>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</si>
  <si>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</si>
  <si>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</si>
  <si>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</si>
  <si>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</si>
  <si>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</si>
  <si>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</si>
  <si>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</si>
  <si>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</si>
  <si>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</si>
  <si>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</si>
  <si>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</si>
  <si>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</si>
  <si>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</si>
  <si>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</si>
  <si>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</si>
  <si>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</si>
  <si>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</si>
  <si>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</si>
  <si>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</si>
  <si>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</si>
  <si>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</si>
  <si>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</si>
  <si>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</si>
  <si>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</si>
  <si>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</si>
  <si>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</si>
  <si>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</si>
  <si>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</si>
  <si>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</si>
  <si>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</si>
  <si>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</si>
  <si>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</si>
  <si>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</si>
  <si>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</si>
  <si>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</si>
  <si>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</si>
  <si>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</si>
  <si>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</si>
  <si>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</si>
  <si>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</si>
  <si>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</si>
  <si>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</si>
  <si>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</si>
  <si>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</si>
  <si>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</si>
  <si>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</si>
  <si>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</si>
  <si>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</si>
  <si>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</si>
  <si>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</si>
  <si>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</si>
  <si>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</si>
  <si>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</si>
  <si>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</si>
  <si>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</si>
  <si>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</si>
  <si>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</si>
  <si>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</si>
  <si>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</si>
  <si>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</si>
  <si>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</si>
  <si>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</si>
  <si>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</si>
  <si>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</si>
  <si>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</si>
  <si>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</si>
  <si>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</si>
  <si>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</si>
  <si>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</si>
  <si>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</si>
  <si>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</si>
  <si>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</si>
  <si>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</si>
  <si>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</si>
  <si>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</si>
  <si>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</si>
  <si>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</si>
  <si>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</si>
  <si>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</si>
  <si>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</si>
  <si>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</si>
  <si>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</si>
  <si>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</si>
  <si>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</si>
  <si>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</si>
  <si>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</si>
  <si>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</si>
  <si>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</si>
  <si>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</si>
  <si>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</si>
  <si>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</si>
  <si>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</si>
  <si>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</si>
  <si>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</si>
  <si>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</si>
  <si>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</si>
  <si>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</si>
  <si>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</si>
  <si>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</si>
  <si>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</si>
  <si>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</si>
  <si>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</si>
  <si>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</si>
  <si>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</si>
  <si>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</si>
  <si>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</si>
  <si>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</si>
  <si>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</si>
  <si>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</si>
  <si>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</si>
  <si>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</si>
  <si>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</si>
  <si>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</si>
  <si>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</si>
  <si>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</si>
  <si>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</si>
  <si>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</si>
  <si>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</si>
  <si>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</si>
  <si>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</si>
  <si>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</si>
  <si>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</si>
  <si>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</si>
  <si>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</si>
  <si>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</si>
  <si>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</si>
  <si>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</si>
  <si>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</si>
  <si>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</si>
  <si>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</si>
  <si>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</si>
  <si>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</si>
  <si>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</si>
  <si>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</si>
  <si>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</si>
  <si>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</si>
  <si>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</si>
  <si>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</si>
  <si>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</si>
  <si>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</si>
  <si>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</si>
  <si>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</si>
  <si>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</si>
  <si>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</si>
  <si>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</si>
  <si>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</si>
  <si>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</si>
  <si>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</si>
  <si>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</si>
  <si>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</si>
  <si>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</si>
  <si>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</si>
  <si>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</si>
  <si>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</si>
  <si>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</si>
  <si>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</si>
  <si>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</si>
  <si>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</si>
  <si>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</si>
  <si>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</si>
  <si>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</si>
  <si>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</si>
  <si>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</si>
  <si>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</si>
  <si>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</si>
  <si>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</si>
  <si>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</si>
  <si>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</si>
  <si>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</si>
  <si>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</si>
  <si>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</si>
  <si>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</si>
  <si>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</si>
  <si>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</si>
  <si>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</si>
  <si>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</si>
  <si>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</si>
  <si>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</si>
  <si>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</si>
  <si>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</si>
  <si>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</si>
  <si>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</si>
  <si>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</si>
  <si>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</si>
  <si>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</si>
  <si>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</si>
  <si>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</si>
  <si>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</si>
  <si>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</si>
  <si>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</si>
  <si>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</si>
  <si>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</si>
  <si>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</si>
  <si>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</si>
  <si>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</si>
  <si>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</si>
  <si>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</si>
  <si>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</si>
  <si>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</si>
  <si>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</si>
  <si>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</si>
  <si>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</si>
  <si>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</si>
  <si>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</si>
  <si>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</si>
  <si>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</si>
  <si>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</si>
  <si>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</si>
  <si>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</si>
  <si>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</si>
  <si>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</si>
  <si>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</si>
  <si>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</si>
  <si>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</si>
  <si>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</si>
  <si>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</si>
  <si>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</si>
  <si>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</si>
  <si>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</si>
  <si>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</si>
  <si>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</si>
  <si>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</si>
  <si>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</si>
  <si>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</si>
  <si>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</si>
  <si>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</si>
  <si>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</si>
  <si>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</si>
  <si>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</si>
  <si>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</si>
  <si>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</si>
  <si>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</si>
  <si>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</si>
  <si>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</si>
  <si>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</si>
  <si>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</si>
  <si>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</si>
  <si>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</si>
  <si>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</si>
  <si>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</si>
  <si>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</si>
  <si>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</si>
  <si>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</si>
  <si>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</si>
  <si>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</si>
  <si>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</si>
  <si>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</si>
  <si>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</si>
  <si>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</si>
  <si>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</si>
  <si>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</si>
  <si>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</si>
  <si>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</si>
  <si>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</si>
  <si>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</si>
  <si>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</si>
  <si>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</si>
  <si>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</si>
  <si>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</si>
  <si>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</si>
  <si>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</si>
  <si>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</si>
  <si>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</si>
  <si>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</si>
  <si>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</si>
  <si>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</si>
  <si>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</si>
  <si>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</si>
  <si>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</si>
  <si>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</si>
  <si>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</si>
  <si>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</si>
  <si>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</si>
  <si>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</si>
  <si>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</si>
  <si>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</si>
  <si>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</si>
  <si>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</si>
  <si>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</si>
  <si>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</si>
  <si>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</si>
  <si>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</si>
  <si>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</si>
  <si>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</si>
  <si>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</si>
  <si>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</si>
  <si>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</si>
  <si>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</si>
  <si>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</si>
  <si>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</si>
  <si>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</si>
  <si>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</si>
  <si>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</si>
  <si>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</si>
  <si>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</si>
  <si>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</si>
  <si>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</si>
  <si>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</si>
  <si>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</si>
  <si>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</si>
  <si>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</si>
  <si>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</si>
  <si>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</si>
  <si>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</si>
  <si>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</si>
  <si>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</si>
  <si>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</si>
  <si>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</si>
  <si>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</si>
  <si>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</si>
  <si>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</si>
  <si>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</si>
  <si>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</si>
  <si>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</si>
  <si>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</si>
  <si>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</si>
  <si>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</si>
  <si>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</si>
  <si>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</si>
  <si>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</si>
  <si>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</si>
  <si>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</si>
  <si>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</si>
  <si>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</si>
  <si>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</si>
  <si>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</si>
  <si>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</si>
  <si>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</si>
  <si>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</si>
  <si>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</si>
  <si>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</si>
  <si>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</si>
  <si>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</si>
  <si>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</si>
  <si>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</si>
  <si>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</si>
  <si>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</si>
  <si>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</si>
  <si>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</si>
  <si>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</si>
  <si>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</si>
  <si>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</si>
  <si>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</si>
  <si>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</si>
  <si>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</si>
  <si>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</si>
  <si>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</si>
  <si>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</si>
  <si>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</si>
  <si>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</si>
  <si>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</si>
  <si>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</si>
  <si>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</si>
  <si>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</si>
  <si>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</si>
  <si>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</si>
  <si>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</si>
  <si>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</si>
  <si>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</si>
  <si>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</si>
  <si>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</si>
  <si>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</si>
  <si>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</si>
  <si>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</si>
  <si>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</si>
  <si>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</si>
  <si>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</si>
  <si>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</si>
  <si>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</si>
  <si>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</si>
  <si>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</si>
  <si>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</si>
  <si>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</si>
  <si>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</si>
  <si>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</si>
  <si>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</si>
  <si>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</si>
  <si>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</si>
  <si>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</si>
  <si>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</si>
  <si>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</si>
  <si>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</si>
  <si>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</si>
  <si>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</si>
  <si>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</si>
  <si>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</si>
  <si>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</si>
  <si>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</si>
  <si>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</si>
  <si>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</si>
  <si>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</si>
  <si>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</si>
  <si>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</si>
  <si>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</si>
  <si>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</si>
  <si>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</si>
  <si>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</si>
  <si>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</si>
  <si>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</si>
  <si>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</si>
  <si>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</si>
  <si>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</si>
  <si>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</si>
  <si>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</si>
  <si>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</si>
  <si>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</si>
  <si>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</si>
  <si>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</si>
  <si>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</si>
  <si>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</si>
  <si>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</si>
  <si>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</si>
  <si>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</si>
  <si>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</si>
  <si>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</si>
  <si>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</si>
  <si>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</si>
  <si>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</si>
  <si>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</si>
  <si>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</si>
  <si>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</si>
  <si>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</si>
  <si>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</si>
  <si>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</si>
  <si>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</si>
  <si>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</si>
  <si>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</si>
  <si>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</si>
  <si>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</si>
  <si>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</si>
  <si>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</si>
  <si>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</si>
  <si>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</si>
  <si>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</si>
  <si>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</si>
  <si>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</si>
  <si>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</si>
  <si>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</si>
  <si>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</si>
  <si>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</si>
  <si>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</si>
  <si>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</si>
  <si>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</si>
  <si>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</si>
  <si>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</si>
  <si>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</si>
  <si>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</si>
  <si>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</si>
  <si>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</si>
  <si>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</si>
  <si>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</si>
  <si>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</si>
  <si>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</si>
  <si>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</si>
  <si>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</si>
  <si>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</si>
  <si>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</si>
  <si>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</si>
  <si>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</si>
  <si>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</si>
  <si>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</si>
  <si>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</si>
  <si>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</si>
  <si>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</si>
  <si>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</si>
  <si>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</si>
  <si>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</si>
  <si>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</si>
  <si>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</si>
  <si>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</si>
  <si>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</si>
  <si>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</si>
  <si>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</si>
  <si>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</si>
  <si>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</si>
  <si>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</si>
  <si>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</si>
  <si>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</si>
  <si>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</si>
  <si>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</si>
  <si>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</si>
  <si>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</si>
  <si>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</si>
  <si>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</si>
  <si>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</si>
  <si>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</si>
  <si>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</si>
  <si>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</si>
  <si>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</si>
  <si>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</si>
  <si>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</si>
  <si>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</si>
  <si>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</si>
  <si>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</si>
  <si>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</si>
  <si>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</si>
  <si>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</si>
  <si>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</si>
  <si>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</si>
  <si>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</si>
  <si>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</si>
  <si>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</si>
  <si>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</si>
  <si>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</si>
  <si>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</si>
  <si>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</si>
  <si>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</si>
  <si>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</si>
  <si>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</si>
  <si>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</si>
  <si>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</si>
  <si>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</si>
  <si>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</si>
  <si>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</si>
  <si>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</si>
  <si>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</si>
  <si>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</si>
  <si>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</si>
  <si>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</si>
  <si>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</si>
  <si>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</si>
  <si>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</si>
  <si>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</si>
  <si>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</si>
  <si>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</si>
  <si>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</si>
  <si>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</si>
  <si>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</si>
  <si>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</si>
  <si>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</si>
  <si>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</si>
  <si>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</si>
  <si>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</si>
  <si>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</si>
  <si>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</si>
  <si>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</si>
  <si>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</si>
  <si>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</si>
  <si>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</si>
  <si>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</si>
  <si>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</si>
  <si>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</si>
  <si>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</si>
  <si>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</si>
  <si>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</si>
  <si>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</si>
  <si>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</si>
  <si>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</si>
  <si>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</si>
  <si>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</si>
  <si>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</si>
  <si>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</si>
  <si>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</si>
  <si>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</si>
  <si>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</si>
  <si>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</si>
  <si>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</si>
  <si>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</si>
  <si>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</si>
  <si>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</si>
  <si>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</si>
  <si>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</si>
  <si>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</si>
  <si>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</si>
  <si>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</si>
  <si>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</si>
  <si>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</si>
  <si>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</si>
  <si>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</si>
  <si>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</si>
  <si>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</si>
  <si>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</si>
  <si>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</si>
  <si>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</si>
  <si>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</si>
  <si>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</si>
  <si>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</si>
  <si>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</si>
  <si>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</si>
  <si>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</si>
  <si>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</si>
  <si>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</si>
  <si>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</si>
  <si>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</si>
  <si>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</si>
  <si>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</si>
  <si>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</si>
  <si>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</si>
  <si>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</si>
  <si>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</si>
  <si>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</si>
  <si>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</si>
  <si>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</si>
  <si>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</si>
  <si>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</si>
  <si>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</si>
  <si>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</si>
  <si>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</si>
  <si>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</si>
  <si>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</si>
  <si>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</si>
  <si>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</si>
  <si>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</si>
  <si>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</si>
  <si>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</si>
  <si>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</si>
  <si>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</si>
  <si>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</si>
  <si>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</si>
  <si>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</si>
  <si>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</si>
  <si>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</si>
  <si>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</si>
  <si>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</si>
  <si>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</si>
  <si>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</si>
  <si>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</si>
  <si>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</si>
  <si>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</si>
  <si>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</si>
  <si>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</si>
  <si>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</si>
  <si>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</si>
  <si>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</si>
  <si>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</si>
  <si>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</si>
  <si>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</si>
  <si>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</si>
  <si>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</si>
  <si>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</si>
  <si>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</si>
  <si>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</si>
  <si>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</si>
  <si>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</si>
  <si>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</si>
  <si>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</si>
  <si>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</si>
  <si>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</si>
  <si>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</si>
  <si>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</si>
  <si>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</si>
  <si>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</si>
  <si>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</si>
  <si>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</si>
  <si>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</si>
  <si>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</si>
  <si>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</si>
  <si>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</si>
  <si>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</si>
  <si>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</si>
  <si>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</si>
  <si>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</si>
  <si>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</si>
  <si>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</si>
  <si>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</si>
  <si>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</si>
  <si>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</si>
  <si>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</si>
  <si>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</si>
  <si>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</si>
  <si>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</si>
  <si>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</si>
  <si>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</si>
  <si>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</si>
  <si>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</si>
  <si>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</si>
  <si>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</si>
  <si>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</si>
  <si>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</si>
  <si>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</si>
  <si>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</si>
  <si>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</si>
  <si>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</si>
  <si>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</si>
  <si>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</si>
  <si>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</si>
  <si>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</si>
  <si>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</si>
  <si>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</si>
  <si>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</si>
  <si>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</si>
  <si>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</si>
  <si>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</si>
  <si>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</si>
  <si>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</si>
  <si>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</si>
  <si>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</si>
  <si>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</si>
  <si>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</si>
  <si>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</si>
  <si>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</si>
  <si>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</si>
  <si>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</si>
  <si>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</si>
  <si>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</si>
  <si>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</si>
  <si>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</si>
  <si>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</si>
  <si>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</si>
  <si>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</si>
  <si>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</si>
  <si>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</si>
  <si>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</si>
  <si>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</si>
  <si>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</si>
  <si>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</si>
  <si>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</si>
  <si>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</si>
  <si>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</si>
  <si>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</si>
  <si>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</si>
  <si>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</si>
  <si>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</si>
  <si>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</si>
  <si>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</si>
  <si>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</si>
  <si>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</si>
  <si>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</si>
  <si>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</si>
  <si>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</si>
  <si>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</si>
  <si>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</si>
  <si>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</si>
  <si>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</si>
  <si>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</si>
  <si>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</si>
  <si>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</si>
  <si>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</si>
  <si>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</si>
  <si>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</si>
  <si>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</si>
  <si>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</si>
  <si>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</si>
  <si>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</si>
  <si>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</si>
  <si>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</si>
  <si>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</si>
  <si>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</si>
  <si>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</si>
  <si>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</si>
  <si>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</si>
  <si>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</si>
  <si>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</si>
  <si>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</si>
  <si>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</si>
  <si>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</si>
  <si>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</si>
  <si>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</si>
  <si>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</si>
  <si>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</si>
  <si>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</si>
  <si>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</si>
  <si>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</si>
  <si>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</si>
  <si>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</si>
  <si>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</si>
  <si>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</si>
  <si>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</si>
  <si>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</si>
  <si>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</si>
  <si>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</si>
  <si>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</si>
  <si>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</si>
  <si>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</si>
  <si>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</si>
  <si>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</si>
  <si>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</si>
  <si>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</si>
  <si>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</si>
  <si>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</si>
  <si>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</si>
  <si>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</si>
  <si>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</si>
  <si>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</si>
  <si>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</si>
  <si>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</si>
  <si>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</si>
  <si>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</si>
  <si>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</si>
  <si>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</si>
  <si>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</si>
  <si>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</si>
  <si>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</si>
  <si>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</si>
  <si>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</si>
  <si>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</si>
  <si>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</si>
  <si>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</si>
  <si>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</si>
  <si>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</si>
  <si>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</si>
  <si>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</si>
  <si>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</si>
  <si>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</si>
  <si>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</si>
  <si>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</si>
  <si>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</si>
  <si>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</si>
  <si>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</si>
  <si>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</si>
  <si>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</si>
  <si>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</si>
  <si>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</si>
  <si>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</si>
  <si>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</si>
  <si>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</si>
  <si>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</si>
  <si>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</si>
  <si>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</si>
  <si>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</si>
  <si>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</si>
  <si>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</si>
  <si>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</si>
  <si>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</si>
  <si>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</si>
  <si>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</si>
  <si>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</si>
  <si>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</si>
  <si>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</si>
  <si>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</si>
  <si>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</si>
  <si>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</si>
  <si>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</si>
  <si>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</si>
  <si>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</si>
  <si>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</si>
  <si>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</si>
  <si>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</si>
  <si>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</si>
  <si>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</si>
  <si>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</si>
  <si>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</si>
  <si>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</si>
  <si>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</si>
  <si>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</si>
  <si>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</si>
  <si>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</si>
  <si>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</si>
  <si>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</si>
  <si>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</si>
  <si>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</si>
  <si>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</si>
  <si>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</si>
  <si>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</si>
  <si>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</si>
  <si>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</si>
  <si>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</si>
  <si>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</si>
  <si>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</si>
  <si>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</si>
  <si>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</si>
  <si>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</si>
  <si>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</si>
  <si>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</si>
  <si>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</si>
  <si>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</si>
  <si>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</si>
  <si>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</si>
  <si>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</si>
  <si>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</si>
  <si>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</si>
  <si>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</si>
  <si>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</si>
  <si>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</si>
  <si>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</si>
  <si>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</si>
  <si>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</si>
  <si>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</si>
  <si>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</si>
  <si>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</si>
  <si>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</si>
  <si>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</si>
  <si>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</si>
  <si>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</si>
  <si>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</si>
  <si>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</si>
  <si>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</si>
  <si>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</si>
  <si>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</si>
  <si>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</si>
  <si>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</si>
  <si>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</si>
  <si>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</si>
  <si>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</si>
  <si>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</si>
  <si>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</si>
  <si>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</si>
  <si>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</si>
  <si>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</si>
  <si>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</si>
  <si>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</si>
  <si>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</si>
  <si>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</si>
  <si>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</si>
  <si>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</si>
  <si>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</si>
  <si>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</si>
  <si>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</si>
  <si>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</si>
  <si>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</si>
  <si>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</si>
  <si>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</si>
  <si>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</si>
  <si>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</si>
  <si>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</si>
  <si>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</si>
  <si>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</si>
  <si>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</si>
  <si>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</si>
  <si>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</si>
  <si>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</si>
  <si>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</si>
  <si>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</si>
  <si>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</si>
  <si>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</si>
  <si>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</si>
  <si>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</si>
  <si>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</si>
  <si>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</si>
  <si>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</si>
  <si>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</si>
  <si>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</si>
  <si>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</si>
  <si>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</si>
  <si>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</si>
  <si>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</si>
  <si>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</si>
  <si>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</si>
  <si>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</si>
  <si>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</si>
  <si>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</si>
  <si>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</si>
  <si>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</si>
  <si>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</si>
  <si>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</si>
  <si>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</si>
  <si>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</si>
  <si>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</si>
  <si>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</si>
  <si>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</si>
  <si>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</si>
  <si>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</si>
  <si>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</si>
  <si>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</si>
  <si>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</si>
  <si>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</si>
  <si>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</si>
  <si>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</si>
  <si>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</si>
  <si>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</si>
  <si>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</si>
  <si>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</si>
  <si>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</si>
  <si>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</si>
  <si>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</si>
  <si>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</si>
  <si>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</si>
  <si>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</si>
  <si>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</si>
  <si>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</si>
  <si>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</si>
  <si>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</si>
  <si>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</si>
  <si>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</si>
  <si>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</si>
  <si>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</si>
  <si>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</si>
  <si>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</si>
  <si>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</si>
  <si>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</si>
  <si>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</si>
  <si>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</si>
  <si>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</si>
  <si>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</si>
  <si>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</si>
  <si>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</si>
  <si>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</si>
  <si>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</si>
  <si>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</si>
  <si>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</si>
  <si>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</si>
  <si>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</si>
  <si>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</si>
  <si>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</si>
  <si>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</si>
  <si>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</si>
  <si>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</si>
  <si>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</si>
  <si>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</si>
  <si>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</si>
  <si>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</si>
  <si>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</si>
  <si>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</si>
  <si>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</si>
  <si>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</si>
  <si>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</si>
  <si>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</si>
  <si>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</si>
  <si>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</si>
  <si>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</si>
  <si>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</si>
  <si>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</si>
  <si>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</si>
  <si>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</si>
  <si>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</si>
  <si>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</si>
  <si>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</si>
  <si>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</si>
  <si>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</si>
  <si>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</si>
  <si>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</si>
  <si>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</si>
  <si>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</si>
  <si>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</si>
  <si>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</si>
  <si>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</si>
  <si>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</si>
  <si>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</si>
  <si>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</si>
  <si>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</si>
  <si>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</si>
  <si>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</si>
  <si>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</si>
  <si>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</si>
  <si>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</si>
  <si>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</si>
  <si>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</si>
  <si>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</si>
  <si>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</si>
  <si>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</si>
  <si>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</si>
  <si>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</si>
  <si>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</si>
  <si>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</si>
  <si>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</si>
  <si>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</si>
  <si>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</si>
  <si>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</si>
  <si>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</si>
  <si>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</si>
  <si>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</si>
  <si>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</si>
  <si>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</si>
  <si>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</si>
  <si>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</si>
  <si>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</si>
  <si>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</si>
  <si>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</si>
  <si>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</si>
  <si>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</si>
  <si>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</si>
  <si>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</si>
  <si>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</si>
  <si>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</si>
  <si>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</si>
  <si>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</si>
  <si>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</si>
  <si>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</si>
  <si>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</si>
  <si>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</si>
  <si>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</si>
  <si>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</si>
  <si>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</si>
  <si>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</si>
  <si>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</si>
  <si>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</si>
  <si>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</si>
  <si>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</si>
  <si>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</si>
  <si>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</si>
  <si>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</si>
  <si>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</si>
  <si>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</si>
  <si>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</si>
  <si>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</si>
  <si>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</si>
  <si>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</si>
  <si>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</si>
  <si>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</si>
  <si>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</si>
  <si>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</si>
  <si>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</si>
  <si>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</si>
  <si>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</si>
  <si>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</si>
  <si>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</si>
  <si>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</si>
  <si>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</si>
  <si>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</si>
  <si>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</si>
  <si>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</si>
  <si>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</si>
  <si>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</si>
  <si>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</si>
  <si>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</si>
  <si>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</si>
  <si>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</si>
  <si>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</si>
  <si>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</si>
  <si>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</si>
  <si>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</si>
  <si>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</si>
  <si>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</si>
  <si>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</si>
  <si>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</si>
  <si>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</si>
  <si>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</si>
  <si>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</si>
  <si>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</si>
  <si>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</si>
  <si>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</si>
  <si>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</si>
  <si>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</si>
  <si>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</si>
  <si>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</si>
  <si>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</si>
  <si>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</si>
  <si>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</si>
  <si>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</si>
  <si>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</si>
  <si>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</si>
  <si>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</si>
  <si>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</si>
  <si>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</si>
  <si>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</si>
  <si>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</si>
  <si>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</si>
  <si>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</si>
  <si>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</si>
  <si>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</si>
  <si>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</si>
  <si>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</si>
  <si>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</si>
  <si>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</si>
  <si>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</si>
  <si>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</si>
  <si>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</si>
  <si>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</si>
  <si>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</si>
  <si>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</si>
  <si>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</si>
  <si>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</si>
  <si>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</si>
  <si>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</si>
  <si>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</si>
  <si>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</si>
  <si>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</si>
  <si>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</si>
  <si>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</si>
  <si>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</si>
  <si>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</si>
  <si>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</si>
  <si>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</si>
  <si>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</si>
  <si>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</si>
  <si>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</si>
  <si>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</si>
  <si>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</si>
  <si>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</si>
  <si>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</si>
  <si>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</si>
  <si>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</si>
  <si>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</si>
  <si>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</si>
  <si>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</si>
  <si>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</si>
  <si>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</si>
  <si>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</si>
  <si>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</si>
  <si>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</si>
  <si>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</si>
  <si>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</si>
  <si>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</si>
  <si>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</si>
  <si>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</si>
  <si>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</si>
  <si>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</si>
  <si>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</si>
  <si>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</si>
  <si>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</si>
  <si>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</si>
  <si>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</si>
  <si>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</si>
  <si>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</si>
  <si>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</si>
  <si>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</si>
  <si>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</si>
  <si>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</si>
  <si>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</si>
  <si>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</si>
  <si>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</si>
  <si>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</si>
  <si>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</si>
  <si>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</si>
  <si>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</si>
  <si>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</si>
  <si>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</si>
  <si>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</si>
  <si>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</si>
  <si>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</si>
  <si>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</si>
  <si>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</si>
  <si>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</si>
  <si>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</si>
  <si>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</si>
  <si>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</si>
  <si>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</si>
  <si>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</si>
  <si>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</si>
  <si>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</si>
  <si>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</si>
  <si>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</si>
  <si>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</si>
  <si>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</si>
  <si>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</si>
  <si>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</si>
  <si>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</si>
  <si>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</si>
  <si>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</si>
  <si>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</si>
  <si>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</si>
  <si>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</si>
  <si>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</si>
  <si>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</si>
  <si>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</si>
  <si>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</si>
  <si>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</si>
  <si>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</si>
  <si>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</si>
  <si>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</si>
  <si>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</si>
  <si>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</si>
  <si>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</si>
  <si>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</si>
  <si>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</si>
  <si>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</si>
  <si>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</si>
  <si>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</si>
  <si>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</si>
  <si>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</si>
  <si>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</si>
  <si>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</si>
  <si>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</si>
  <si>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</si>
  <si>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</si>
  <si>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</si>
  <si>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</si>
  <si>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</si>
  <si>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</si>
  <si>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</si>
  <si>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</si>
  <si>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</si>
  <si>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</si>
  <si>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</si>
  <si>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</si>
  <si>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</si>
  <si>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</si>
  <si>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</si>
  <si>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</si>
  <si>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</si>
  <si>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</si>
  <si>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</si>
  <si>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</si>
  <si>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</si>
  <si>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</si>
  <si>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</si>
  <si>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</si>
  <si>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</si>
  <si>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</si>
  <si>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</si>
  <si>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</si>
  <si>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</si>
  <si>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</si>
  <si>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</si>
  <si>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</si>
  <si>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</si>
  <si>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</si>
  <si>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</si>
  <si>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</si>
  <si>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</si>
  <si>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</si>
  <si>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</si>
  <si>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</si>
  <si>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</si>
  <si>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</si>
  <si>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</si>
  <si>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</si>
  <si>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</si>
  <si>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</si>
  <si>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</si>
  <si>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</si>
  <si>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</si>
  <si>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</si>
  <si>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</si>
  <si>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</si>
  <si>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</si>
  <si>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</si>
  <si>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</si>
  <si>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</si>
  <si>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</si>
  <si>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</si>
  <si>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</si>
  <si>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</si>
  <si>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</si>
  <si>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</si>
  <si>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</si>
  <si>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</si>
  <si>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</si>
  <si>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</si>
  <si>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</si>
  <si>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</si>
  <si>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</si>
  <si>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</si>
  <si>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</si>
  <si>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</si>
  <si>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</si>
  <si>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</si>
  <si>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</si>
  <si>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</si>
  <si>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</si>
  <si>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</si>
  <si>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</si>
  <si>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</si>
  <si>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</si>
  <si>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</si>
  <si>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</si>
  <si>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</si>
  <si>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</si>
  <si>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</si>
  <si>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</si>
  <si>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</si>
  <si>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</si>
  <si>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</si>
  <si>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</si>
  <si>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</si>
  <si>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</si>
  <si>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</si>
  <si>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</si>
  <si>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</si>
  <si>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</si>
  <si>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</si>
  <si>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</si>
  <si>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</si>
  <si>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</si>
  <si>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</si>
  <si>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</si>
  <si>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</si>
  <si>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</si>
  <si>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</si>
  <si>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</si>
  <si>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</si>
  <si>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</si>
  <si>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</si>
  <si>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</si>
  <si>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</si>
  <si>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</si>
  <si>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</si>
  <si>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</si>
  <si>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</si>
  <si>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</si>
  <si>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</si>
  <si>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</si>
  <si>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</si>
  <si>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</si>
  <si>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</si>
  <si>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</si>
  <si>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</si>
  <si>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</si>
  <si>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</si>
  <si>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</si>
  <si>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</si>
  <si>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</si>
  <si>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</si>
  <si>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</si>
  <si>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</si>
  <si>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</si>
  <si>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</si>
  <si>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</si>
  <si>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</si>
  <si>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</si>
  <si>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</si>
  <si>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</si>
  <si>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</si>
  <si>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</si>
  <si>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</si>
  <si>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</si>
  <si>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</si>
  <si>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</si>
  <si>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</si>
  <si>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</si>
  <si>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</si>
  <si>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</si>
  <si>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</si>
  <si>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</si>
  <si>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</si>
  <si>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</si>
  <si>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</si>
  <si>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</si>
  <si>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</si>
  <si>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</si>
  <si>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</si>
  <si>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</si>
  <si>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</si>
  <si>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</si>
  <si>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</si>
  <si>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</si>
  <si>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</si>
  <si>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</si>
  <si>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</si>
  <si>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</si>
  <si>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</si>
  <si>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</si>
  <si>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</si>
  <si>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</si>
  <si>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</si>
  <si>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</si>
  <si>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</si>
  <si>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</si>
  <si>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</si>
  <si>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</si>
  <si>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</si>
  <si>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</si>
  <si>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</si>
  <si>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</si>
  <si>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</si>
  <si>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</si>
  <si>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</si>
  <si>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</si>
  <si>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</si>
  <si>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</si>
  <si>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</si>
  <si>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</si>
  <si>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</si>
  <si>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</si>
  <si>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</si>
  <si>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</si>
  <si>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</si>
  <si>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</si>
  <si>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</si>
  <si>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</si>
  <si>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</si>
  <si>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</si>
  <si>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</si>
  <si>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</si>
  <si>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</si>
  <si>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</si>
  <si>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</si>
  <si>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</si>
  <si>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</si>
  <si>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</si>
  <si>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</si>
  <si>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</si>
  <si>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</si>
  <si>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</si>
  <si>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</si>
  <si>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</si>
  <si>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</si>
  <si>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</si>
  <si>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</si>
  <si>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</si>
  <si>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</si>
  <si>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</si>
  <si>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</si>
  <si>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</si>
  <si>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</si>
  <si>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</si>
  <si>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</si>
  <si>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</si>
  <si>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</si>
  <si>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</si>
  <si>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</si>
  <si>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</si>
  <si>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</si>
  <si>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</si>
  <si>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</si>
  <si>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</si>
  <si>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</si>
  <si>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</si>
  <si>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</si>
  <si>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</si>
  <si>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</si>
  <si>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</si>
  <si>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</si>
  <si>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</si>
  <si>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</si>
  <si>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</si>
  <si>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</si>
  <si>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</si>
  <si>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</si>
  <si>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</si>
  <si>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</si>
  <si>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</si>
  <si>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</si>
  <si>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</si>
  <si>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</si>
  <si>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</si>
  <si>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</si>
  <si>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</si>
  <si>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</si>
  <si>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</si>
  <si>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</si>
  <si>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</si>
  <si>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</si>
  <si>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</si>
  <si>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</si>
  <si>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</si>
  <si>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</si>
  <si>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</si>
  <si>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</si>
  <si>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</si>
  <si>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</si>
  <si>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</si>
  <si>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</si>
  <si>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</si>
  <si>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</si>
  <si>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</si>
  <si>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</si>
  <si>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</si>
  <si>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</si>
  <si>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</si>
  <si>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</si>
  <si>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</si>
  <si>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</si>
  <si>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</si>
  <si>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</si>
  <si>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</si>
  <si>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</si>
  <si>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</si>
  <si>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</si>
  <si>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</si>
  <si>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</si>
  <si>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</si>
  <si>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</si>
  <si>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</si>
  <si>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</si>
  <si>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</si>
  <si>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</si>
  <si>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</si>
  <si>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</si>
  <si>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</si>
  <si>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</si>
  <si>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</si>
  <si>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</si>
  <si>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</si>
  <si>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</si>
  <si>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</si>
  <si>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</si>
  <si>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</si>
  <si>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</si>
  <si>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</si>
  <si>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</si>
  <si>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</si>
  <si>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</si>
  <si>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</si>
  <si>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</si>
  <si>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</si>
  <si>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</si>
  <si>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</si>
  <si>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</si>
  <si>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</si>
  <si>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</si>
  <si>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</si>
  <si>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</si>
  <si>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</si>
  <si>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</si>
  <si>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</si>
  <si>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</si>
  <si>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</si>
  <si>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</si>
  <si>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</si>
  <si>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</si>
  <si>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</si>
  <si>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</si>
  <si>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</si>
  <si>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</si>
  <si>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</si>
  <si>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</si>
  <si>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</si>
  <si>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</si>
  <si>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</si>
  <si>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</si>
  <si>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</si>
  <si>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</si>
  <si>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</si>
  <si>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</si>
  <si>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</si>
  <si>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</si>
  <si>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</si>
  <si>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</si>
  <si>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</si>
  <si>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</si>
  <si>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</si>
  <si>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</si>
  <si>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</si>
  <si>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</si>
  <si>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</si>
  <si>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</si>
  <si>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</si>
  <si>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</si>
  <si>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</si>
  <si>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</si>
  <si>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</si>
  <si>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</si>
  <si>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</si>
  <si>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</si>
  <si>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</si>
  <si>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</si>
  <si>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</si>
  <si>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</si>
  <si>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</si>
  <si>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</si>
  <si>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</si>
  <si>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</si>
  <si>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</si>
  <si>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</si>
  <si>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</si>
  <si>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</si>
  <si>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</si>
  <si>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</si>
  <si>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</si>
  <si>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</si>
  <si>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</si>
  <si>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</si>
  <si>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</si>
  <si>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</si>
  <si>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</si>
  <si>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</si>
  <si>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</si>
  <si>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</si>
  <si>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</si>
  <si>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</si>
  <si>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</si>
  <si>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</si>
  <si>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</si>
  <si>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</si>
  <si>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</si>
  <si>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</si>
  <si>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</si>
  <si>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</si>
  <si>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</si>
  <si>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</si>
  <si>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</si>
  <si>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</si>
  <si>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</si>
  <si>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</si>
  <si>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</si>
  <si>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</si>
  <si>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</si>
  <si>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</si>
  <si>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</si>
  <si>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</si>
  <si>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</si>
  <si>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</si>
  <si>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</si>
  <si>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</si>
  <si>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</si>
  <si>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</si>
  <si>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</si>
  <si>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</si>
  <si>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</si>
  <si>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</si>
  <si>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</si>
  <si>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</si>
  <si>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</si>
  <si>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</si>
  <si>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</si>
  <si>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</si>
  <si>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</si>
  <si>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</si>
  <si>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</si>
  <si>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</si>
  <si>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</si>
  <si>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</si>
  <si>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</si>
  <si>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</si>
  <si>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</si>
  <si>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</si>
  <si>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</si>
  <si>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</si>
  <si>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</si>
  <si>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</si>
  <si>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</si>
  <si>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</si>
  <si>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</si>
  <si>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</si>
  <si>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</si>
  <si>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</si>
  <si>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</si>
  <si>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</si>
  <si>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</si>
  <si>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</si>
  <si>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</si>
  <si>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</si>
  <si>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</si>
  <si>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</si>
  <si>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</si>
  <si>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</si>
  <si>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</si>
  <si>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</si>
  <si>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</si>
  <si>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</si>
  <si>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</si>
  <si>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</si>
  <si>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</si>
  <si>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</si>
  <si>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</si>
  <si>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</si>
  <si>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</si>
  <si>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</si>
  <si>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</si>
  <si>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</si>
  <si>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</si>
  <si>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</si>
  <si>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</si>
  <si>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</si>
  <si>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</si>
  <si>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</si>
  <si>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</si>
  <si>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</si>
  <si>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</si>
  <si>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</si>
  <si>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</si>
  <si>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</si>
  <si>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</si>
  <si>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</si>
  <si>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</si>
  <si>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</si>
  <si>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</si>
  <si>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</si>
  <si>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</si>
  <si>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</si>
  <si>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</si>
  <si>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</si>
  <si>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</si>
  <si>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</si>
  <si>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</si>
  <si>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</si>
  <si>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</si>
  <si>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</si>
  <si>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</si>
  <si>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</si>
  <si>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</si>
  <si>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</si>
  <si>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</si>
  <si>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</si>
  <si>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</si>
  <si>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</si>
  <si>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</si>
  <si>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</si>
  <si>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</si>
  <si>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</si>
  <si>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</si>
  <si>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</si>
  <si>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</si>
  <si>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</si>
  <si>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</si>
  <si>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</si>
  <si>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</si>
  <si>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</si>
  <si>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</si>
  <si>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</si>
  <si>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</si>
  <si>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</si>
  <si>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</si>
  <si>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</si>
  <si>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</si>
  <si>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</si>
  <si>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</si>
  <si>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</si>
  <si>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</si>
  <si>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</si>
  <si>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</si>
  <si>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</si>
  <si>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</si>
  <si>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</si>
  <si>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</si>
  <si>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</si>
  <si>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</si>
  <si>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</si>
  <si>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</si>
  <si>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</si>
  <si>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</si>
  <si>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</si>
  <si>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</si>
  <si>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</si>
  <si>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</si>
  <si>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</si>
  <si>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</si>
  <si>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</si>
  <si>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</si>
  <si>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</si>
  <si>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</si>
  <si>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</si>
  <si>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</si>
  <si>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</si>
  <si>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</si>
  <si>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</si>
  <si>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</si>
  <si>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</si>
  <si>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</si>
  <si>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</si>
  <si>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</si>
  <si>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</si>
  <si>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</si>
  <si>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</si>
  <si>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</si>
  <si>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</si>
  <si>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</si>
  <si>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</si>
  <si>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</si>
  <si>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</si>
  <si>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</si>
  <si>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</si>
  <si>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</si>
  <si>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</si>
  <si>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</si>
  <si>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</si>
  <si>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</si>
  <si>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</si>
  <si>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</si>
  <si>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</si>
  <si>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</si>
  <si>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</si>
  <si>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</si>
  <si>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</si>
  <si>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</si>
  <si>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</si>
  <si>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</si>
  <si>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</si>
  <si>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</si>
  <si>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</si>
  <si>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</si>
  <si>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</si>
  <si>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</si>
  <si>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</si>
  <si>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</si>
  <si>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</si>
  <si>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</si>
  <si>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</si>
  <si>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</si>
  <si>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</si>
  <si>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</si>
  <si>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</si>
  <si>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</si>
  <si>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</si>
  <si>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</si>
  <si>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</si>
  <si>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</si>
  <si>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</si>
  <si>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</si>
  <si>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</si>
  <si>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</si>
  <si>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</si>
  <si>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</si>
  <si>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</si>
  <si>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</si>
  <si>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</si>
  <si>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</si>
  <si>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</si>
  <si>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</si>
  <si>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</si>
  <si>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</si>
  <si>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</si>
  <si>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</si>
  <si>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</si>
  <si>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</si>
  <si>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</si>
  <si>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</si>
  <si>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</si>
  <si>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</si>
  <si>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</si>
  <si>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</si>
  <si>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</si>
  <si>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</si>
  <si>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</si>
  <si>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</si>
  <si>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</si>
  <si>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</si>
  <si>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</si>
  <si>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</si>
  <si>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</si>
  <si>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</si>
  <si>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</si>
  <si>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</si>
  <si>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</si>
  <si>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</si>
  <si>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</si>
  <si>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</si>
  <si>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</si>
  <si>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</si>
  <si>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</si>
  <si>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</si>
  <si>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</si>
  <si>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</si>
  <si>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</si>
  <si>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</si>
  <si>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</si>
  <si>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</si>
  <si>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</si>
  <si>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</si>
  <si>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</si>
  <si>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</si>
  <si>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</si>
  <si>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</si>
  <si>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</si>
  <si>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</si>
  <si>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</si>
  <si>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</si>
  <si>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</si>
  <si>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</si>
  <si>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</si>
  <si>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</si>
  <si>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</si>
  <si>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</si>
  <si>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</si>
  <si>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</si>
  <si>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</si>
  <si>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</si>
  <si>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</si>
  <si>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</si>
  <si>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</si>
  <si>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</si>
  <si>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</si>
  <si>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</si>
  <si>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</si>
  <si>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</si>
  <si>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</si>
  <si>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</si>
  <si>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</si>
  <si>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</si>
  <si>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</si>
  <si>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</si>
  <si>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</si>
  <si>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</si>
  <si>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</si>
  <si>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</si>
  <si>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</si>
  <si>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</si>
  <si>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</si>
  <si>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</si>
  <si>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</si>
  <si>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</si>
  <si>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</si>
  <si>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</si>
  <si>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</si>
  <si>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</si>
  <si>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</si>
  <si>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</si>
  <si>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</si>
  <si>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</si>
  <si>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</si>
  <si>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</si>
  <si>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</si>
  <si>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</si>
  <si>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</si>
  <si>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</si>
  <si>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</si>
  <si>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</si>
  <si>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</si>
  <si>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</si>
  <si>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</si>
  <si>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</si>
  <si>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</si>
  <si>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</si>
  <si>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</si>
  <si>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</si>
  <si>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</si>
  <si>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</si>
  <si>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</si>
  <si>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</si>
  <si>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</si>
  <si>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</si>
  <si>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</si>
  <si>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</si>
  <si>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</si>
  <si>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</si>
  <si>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</si>
  <si>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</si>
  <si>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</si>
  <si>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</si>
  <si>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</si>
  <si>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</si>
  <si>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</si>
  <si>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</si>
  <si>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</si>
  <si>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</si>
  <si>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</si>
  <si>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</si>
  <si>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</si>
  <si>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</si>
  <si>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</si>
  <si>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</si>
  <si>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</si>
  <si>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</si>
  <si>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</si>
  <si>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</si>
  <si>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</si>
  <si>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</si>
  <si>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</si>
  <si>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</si>
  <si>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</si>
  <si>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</si>
  <si>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</si>
  <si>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</si>
  <si>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</si>
  <si>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</si>
  <si>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</si>
  <si>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</si>
  <si>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</si>
  <si>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</si>
  <si>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</si>
  <si>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</si>
  <si>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</si>
  <si>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</si>
  <si>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</si>
  <si>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</si>
  <si>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</si>
  <si>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</si>
  <si>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</si>
  <si>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</si>
  <si>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</si>
  <si>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</si>
  <si>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</si>
  <si>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</si>
  <si>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</si>
  <si>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</si>
  <si>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</si>
  <si>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</si>
  <si>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</si>
  <si>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</si>
  <si>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</si>
  <si>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</si>
  <si>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</si>
  <si>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</si>
  <si>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</si>
  <si>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</si>
  <si>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</si>
  <si>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</si>
  <si>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</si>
  <si>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</si>
  <si>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</si>
  <si>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</si>
  <si>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</si>
  <si>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</si>
  <si>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</si>
  <si>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</si>
  <si>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</si>
  <si>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</si>
  <si>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</si>
  <si>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</si>
  <si>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</si>
  <si>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</si>
  <si>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</si>
  <si>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</si>
  <si>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</si>
  <si>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</si>
  <si>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</si>
  <si>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</si>
  <si>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</si>
  <si>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</si>
  <si>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</si>
  <si>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</si>
  <si>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</si>
  <si>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</si>
  <si>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</si>
  <si>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</si>
  <si>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</si>
  <si>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</si>
  <si>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</si>
  <si>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</si>
  <si>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</si>
  <si>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</si>
  <si>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</si>
  <si>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</si>
  <si>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</si>
  <si>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</si>
  <si>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</si>
  <si>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</si>
  <si>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</si>
  <si>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</si>
  <si>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</si>
  <si>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</si>
  <si>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</si>
  <si>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</si>
  <si>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</si>
  <si>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</si>
  <si>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</si>
  <si>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</si>
  <si>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</si>
  <si>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</si>
  <si>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</si>
  <si>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</si>
  <si>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</si>
  <si>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</si>
  <si>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</si>
  <si>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</si>
  <si>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</si>
  <si>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</si>
  <si>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</si>
  <si>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</si>
  <si>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</si>
  <si>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</si>
  <si>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</si>
  <si>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</si>
  <si>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</si>
  <si>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</si>
  <si>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</si>
  <si>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</si>
  <si>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</si>
  <si>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</si>
  <si>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</si>
  <si>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</si>
  <si>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</si>
  <si>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</si>
  <si>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</si>
  <si>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</si>
  <si>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</si>
  <si>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</si>
  <si>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</si>
  <si>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</si>
  <si>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</si>
  <si>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</si>
  <si>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</si>
  <si>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</si>
  <si>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</si>
  <si>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</si>
  <si>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</si>
  <si>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</si>
  <si>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</si>
  <si>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</si>
  <si>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</si>
  <si>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</si>
  <si>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</si>
  <si>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</si>
  <si>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</si>
  <si>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</si>
  <si>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</si>
  <si>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</si>
  <si>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</si>
  <si>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</si>
  <si>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</si>
  <si>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</si>
  <si>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</si>
  <si>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</si>
  <si>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</si>
  <si>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</si>
  <si>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</si>
  <si>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</si>
  <si>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</si>
  <si>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</si>
  <si>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</si>
  <si>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</si>
  <si>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</si>
  <si>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</si>
  <si>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</si>
  <si>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</si>
  <si>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</si>
  <si>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</si>
  <si>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</si>
  <si>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</si>
  <si>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</si>
  <si>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</si>
  <si>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</si>
  <si>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</si>
  <si>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</si>
  <si>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</si>
  <si>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</si>
  <si>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</si>
  <si>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</si>
  <si>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</si>
  <si>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</si>
  <si>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</si>
  <si>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</si>
  <si>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</si>
  <si>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</si>
  <si>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</si>
  <si>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</si>
  <si>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</si>
  <si>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</si>
  <si>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</si>
  <si>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</si>
  <si>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</si>
  <si>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</si>
  <si>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</si>
  <si>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</si>
  <si>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</si>
  <si>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</si>
  <si>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</si>
  <si>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</si>
  <si>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</si>
  <si>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</si>
  <si>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</si>
  <si>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</si>
  <si>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</si>
  <si>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</si>
  <si>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</si>
  <si>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</si>
  <si>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</si>
  <si>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</si>
  <si>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</si>
  <si>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</si>
  <si>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</si>
  <si>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</si>
  <si>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</si>
  <si>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</si>
  <si>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</si>
  <si>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</si>
  <si>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</si>
  <si>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</si>
  <si>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</si>
  <si>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</si>
  <si>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</si>
  <si>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</si>
  <si>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</si>
  <si>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</si>
  <si>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</si>
  <si>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</si>
  <si>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</si>
  <si>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</si>
  <si>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</si>
  <si>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</si>
  <si>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</si>
  <si>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</si>
  <si>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</si>
  <si>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</si>
  <si>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</si>
  <si>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</si>
  <si>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</si>
  <si>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</si>
  <si>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</si>
  <si>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</si>
  <si>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</si>
  <si>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</si>
  <si>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</si>
  <si>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</si>
  <si>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</si>
  <si>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</si>
  <si>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</si>
  <si>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</si>
  <si>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</si>
  <si>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</si>
  <si>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</si>
  <si>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</si>
  <si>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</si>
  <si>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</si>
  <si>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</si>
  <si>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</si>
  <si>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</si>
  <si>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</si>
  <si>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</si>
  <si>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</si>
  <si>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</si>
  <si>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</si>
  <si>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</si>
  <si>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</si>
  <si>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</si>
  <si>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</si>
  <si>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</si>
  <si>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</si>
  <si>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</si>
  <si>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</si>
  <si>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</si>
  <si>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</si>
  <si>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</si>
  <si>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</si>
  <si>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</si>
  <si>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</si>
  <si>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</si>
  <si>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</si>
  <si>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</si>
  <si>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</si>
  <si>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</si>
  <si>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</si>
  <si>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</si>
  <si>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</si>
  <si>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</si>
  <si>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</si>
  <si>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</si>
  <si>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</si>
  <si>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</si>
  <si>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</si>
  <si>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</si>
  <si>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</si>
  <si>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</si>
  <si>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</si>
  <si>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</si>
  <si>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</si>
  <si>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</si>
  <si>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</si>
  <si>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</si>
  <si>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</si>
  <si>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</si>
  <si>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</si>
  <si>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</si>
  <si>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</si>
  <si>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</si>
  <si>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</si>
  <si>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</si>
  <si>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</si>
  <si>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</si>
  <si>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</si>
  <si>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</si>
  <si>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</si>
  <si>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</si>
  <si>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</si>
  <si>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</si>
  <si>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</si>
  <si>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</si>
  <si>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</si>
  <si>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</si>
  <si>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</si>
  <si>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</si>
  <si>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</si>
  <si>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</si>
  <si>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</si>
  <si>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</si>
  <si>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</si>
  <si>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</si>
  <si>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</si>
  <si>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</si>
  <si>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</si>
  <si>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</si>
  <si>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</si>
  <si>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</si>
  <si>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</si>
  <si>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</si>
  <si>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</si>
  <si>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</si>
  <si>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</si>
  <si>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</si>
  <si>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</si>
  <si>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</si>
  <si>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</si>
  <si>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</si>
  <si>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</si>
  <si>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</si>
  <si>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</si>
  <si>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</si>
  <si>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</si>
  <si>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</si>
  <si>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</si>
  <si>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</si>
  <si>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</si>
  <si>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</si>
  <si>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</si>
  <si>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</si>
  <si>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</si>
  <si>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</si>
  <si>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</si>
  <si>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</si>
  <si>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</si>
  <si>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</si>
  <si>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</si>
  <si>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</si>
  <si>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</si>
  <si>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</si>
  <si>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</si>
  <si>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</si>
  <si>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</si>
  <si>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</si>
  <si>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</si>
  <si>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</si>
  <si>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</si>
  <si>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</si>
  <si>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</si>
  <si>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</si>
  <si>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</si>
  <si>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</si>
  <si>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</si>
  <si>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</si>
  <si>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</si>
  <si>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</si>
  <si>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</si>
  <si>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</si>
  <si>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</si>
  <si>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</si>
  <si>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</si>
  <si>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</si>
  <si>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</si>
  <si>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</si>
  <si>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</si>
  <si>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</si>
  <si>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</si>
  <si>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</si>
  <si>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</si>
  <si>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</si>
  <si>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</si>
  <si>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</si>
  <si>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</si>
  <si>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</si>
  <si>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</si>
  <si>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</si>
  <si>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</si>
  <si>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</si>
  <si>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</si>
  <si>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</si>
  <si>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</si>
  <si>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</si>
  <si>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</si>
  <si>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</si>
  <si>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</si>
  <si>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</si>
  <si>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</si>
  <si>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</si>
  <si>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</si>
  <si>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</si>
  <si>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</si>
  <si>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</si>
  <si>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</si>
  <si>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</si>
  <si>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</si>
  <si>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</si>
  <si>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</si>
  <si>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</si>
  <si>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</si>
  <si>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</si>
  <si>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</si>
  <si>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</si>
  <si>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</si>
  <si>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</si>
  <si>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</si>
  <si>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</si>
  <si>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</si>
  <si>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</si>
  <si>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</si>
  <si>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</si>
  <si>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</si>
  <si>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</si>
  <si>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</si>
  <si>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</si>
  <si>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</si>
  <si>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</si>
  <si>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</si>
  <si>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</si>
  <si>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</si>
  <si>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</si>
  <si>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</si>
  <si>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</si>
  <si>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</si>
  <si>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</si>
  <si>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</si>
  <si>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</si>
  <si>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</si>
  <si>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</si>
  <si>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</si>
  <si>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</si>
  <si>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</si>
  <si>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</si>
  <si>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</si>
  <si>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</si>
  <si>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</si>
  <si>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</si>
  <si>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</si>
  <si>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</si>
  <si>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</si>
  <si>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</si>
  <si>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</si>
  <si>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</si>
  <si>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</si>
  <si>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</si>
  <si>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</si>
  <si>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</si>
  <si>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</si>
  <si>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</si>
  <si>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</si>
  <si>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</si>
  <si>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</si>
  <si>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</si>
  <si>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</si>
  <si>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</si>
  <si>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</si>
  <si>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</si>
  <si>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</si>
  <si>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</si>
  <si>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</si>
  <si>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</si>
  <si>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</si>
  <si>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</si>
  <si>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</si>
  <si>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</si>
  <si>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</si>
  <si>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</si>
  <si>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</si>
  <si>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</si>
  <si>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</si>
  <si>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</si>
  <si>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</si>
  <si>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</si>
  <si>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</si>
  <si>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</si>
  <si>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</si>
  <si>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</si>
  <si>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</si>
  <si>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</si>
  <si>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</si>
  <si>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</si>
  <si>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</si>
  <si>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</si>
  <si>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</si>
  <si>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</si>
  <si>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</si>
  <si>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</si>
  <si>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</si>
  <si>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</si>
  <si>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</si>
  <si>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</si>
  <si>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</si>
  <si>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</si>
  <si>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</si>
  <si>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</si>
  <si>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</si>
  <si>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</si>
  <si>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</si>
  <si>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</si>
  <si>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</si>
  <si>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</si>
  <si>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</si>
  <si>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</si>
  <si>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</si>
  <si>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</si>
  <si>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</si>
  <si>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</si>
  <si>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</si>
  <si>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</si>
  <si>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</si>
  <si>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</si>
  <si>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</si>
  <si>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</si>
  <si>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</si>
  <si>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</si>
  <si>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</si>
  <si>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</si>
  <si>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</si>
  <si>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</si>
  <si>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</si>
  <si>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</si>
  <si>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</si>
  <si>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</si>
  <si>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</si>
  <si>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</si>
  <si>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</si>
  <si>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</si>
  <si>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</si>
  <si>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</si>
  <si>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</si>
  <si>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</si>
  <si>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</si>
  <si>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</si>
  <si>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</si>
  <si>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</si>
  <si>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</si>
  <si>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</si>
  <si>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</si>
  <si>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</si>
  <si>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</si>
  <si>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</si>
  <si>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</si>
  <si>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</si>
  <si>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</si>
  <si>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</si>
  <si>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</si>
  <si>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</si>
  <si>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</si>
  <si>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</si>
  <si>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</si>
  <si>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</si>
  <si>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</si>
  <si>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</si>
  <si>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</si>
  <si>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</si>
  <si>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</si>
  <si>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</si>
  <si>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</si>
  <si>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</si>
  <si>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</si>
  <si>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</si>
  <si>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</si>
  <si>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</si>
  <si>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</si>
  <si>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</si>
  <si>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</si>
  <si>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</si>
  <si>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</si>
  <si>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</si>
  <si>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</si>
  <si>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</si>
  <si>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</si>
  <si>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</si>
  <si>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</si>
  <si>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</si>
  <si>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</si>
  <si>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</si>
  <si>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</si>
  <si>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</si>
  <si>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</si>
  <si>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</si>
  <si>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</si>
  <si>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</si>
  <si>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</si>
  <si>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</si>
  <si>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</si>
  <si>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</si>
  <si>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</si>
  <si>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</si>
  <si>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</si>
  <si>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</si>
  <si>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</si>
  <si>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</si>
  <si>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</si>
  <si>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</si>
  <si>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</si>
  <si>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</si>
  <si>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</si>
  <si>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</si>
  <si>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</si>
  <si>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</si>
  <si>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</si>
  <si>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</si>
  <si>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</si>
  <si>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</si>
  <si>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</si>
  <si>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</si>
  <si>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</si>
  <si>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</si>
  <si>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</si>
  <si>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</si>
  <si>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</si>
  <si>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</si>
  <si>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</si>
  <si>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</si>
  <si>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</si>
  <si>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</si>
  <si>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</si>
  <si>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</si>
  <si>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</si>
  <si>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</si>
  <si>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</si>
  <si>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</si>
  <si>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</si>
  <si>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</si>
  <si>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</si>
  <si>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</si>
  <si>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</si>
  <si>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</si>
  <si>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</si>
  <si>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</si>
  <si>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</si>
  <si>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</si>
  <si>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</si>
  <si>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</si>
  <si>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</si>
  <si>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</si>
  <si>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</si>
  <si>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</si>
  <si>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</si>
  <si>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</si>
  <si>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</si>
  <si>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</si>
  <si>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</si>
  <si>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</si>
  <si>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</si>
  <si>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</si>
  <si>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</si>
  <si>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</si>
  <si>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</si>
  <si>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</si>
  <si>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</si>
  <si>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</si>
  <si>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</si>
  <si>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</si>
  <si>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</si>
  <si>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</si>
  <si>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</si>
  <si>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</si>
  <si>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</si>
  <si>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</si>
  <si>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</si>
  <si>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</si>
  <si>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</si>
  <si>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</si>
  <si>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</si>
  <si>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</si>
  <si>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</si>
  <si>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</si>
  <si>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</si>
  <si>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</si>
  <si>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</si>
  <si>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</si>
  <si>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</si>
  <si>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</si>
  <si>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</si>
  <si>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</si>
  <si>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</si>
  <si>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</si>
  <si>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</si>
  <si>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</si>
  <si>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</si>
  <si>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</si>
  <si>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</si>
  <si>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</si>
  <si>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</si>
  <si>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</si>
  <si>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</si>
  <si>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</si>
  <si>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</si>
  <si>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</si>
  <si>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</si>
  <si>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</si>
  <si>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</si>
  <si>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</si>
  <si>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</si>
  <si>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</si>
  <si>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</si>
  <si>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</si>
  <si>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</si>
  <si>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</si>
  <si>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</si>
  <si>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</si>
  <si>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</si>
  <si>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</si>
  <si>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</si>
  <si>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</si>
  <si>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</si>
  <si>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</si>
  <si>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</si>
  <si>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</si>
  <si>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</si>
  <si>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</si>
  <si>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</si>
  <si>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</si>
  <si>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</si>
  <si>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</si>
  <si>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</si>
  <si>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</si>
  <si>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</si>
  <si>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</si>
  <si>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</si>
  <si>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</si>
  <si>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</si>
  <si>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</si>
  <si>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</si>
  <si>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</si>
  <si>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</si>
  <si>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</si>
  <si>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</si>
  <si>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</si>
  <si>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</si>
  <si>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</si>
  <si>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</si>
  <si>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</si>
  <si>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</si>
  <si>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</si>
  <si>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</si>
  <si>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</si>
  <si>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</si>
  <si>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</si>
  <si>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</si>
  <si>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</si>
  <si>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</si>
  <si>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</si>
  <si>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</si>
  <si>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</si>
  <si>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</si>
  <si>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</si>
  <si>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</si>
  <si>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</si>
  <si>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</si>
  <si>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</si>
  <si>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</si>
  <si>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</si>
  <si>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</si>
  <si>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</si>
  <si>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</si>
  <si>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</si>
  <si>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</si>
  <si>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</si>
  <si>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</si>
  <si>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</si>
  <si>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</si>
  <si>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</si>
  <si>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</si>
  <si>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</si>
  <si>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</si>
  <si>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</si>
  <si>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</si>
  <si>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</si>
  <si>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</si>
  <si>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</si>
  <si>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</si>
  <si>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</si>
  <si>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</si>
  <si>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</si>
  <si>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</si>
  <si>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</si>
  <si>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</si>
  <si>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</si>
  <si>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</si>
  <si>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</si>
  <si>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</si>
  <si>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</si>
  <si>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</si>
  <si>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</si>
  <si>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</si>
  <si>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</si>
  <si>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</si>
  <si>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</si>
  <si>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</si>
  <si>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</si>
  <si>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</si>
  <si>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</si>
  <si>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</si>
  <si>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</si>
  <si>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</si>
  <si>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</si>
  <si>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</si>
  <si>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</si>
  <si>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</si>
  <si>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</si>
  <si>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</si>
  <si>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</si>
  <si>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</si>
  <si>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</si>
  <si>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</si>
  <si>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</si>
  <si>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</si>
  <si>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</si>
  <si>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</si>
  <si>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</si>
  <si>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</si>
  <si>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</si>
  <si>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</si>
  <si>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</si>
  <si>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</si>
  <si>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</si>
  <si>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</si>
  <si>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</si>
  <si>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</si>
  <si>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</si>
  <si>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</si>
  <si>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</si>
  <si>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</si>
  <si>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</si>
  <si>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</si>
  <si>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</si>
  <si>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</si>
  <si>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</si>
  <si>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</si>
  <si>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</si>
  <si>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</si>
  <si>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</si>
  <si>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</si>
  <si>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</si>
  <si>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</si>
  <si>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</si>
  <si>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</si>
  <si>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</si>
  <si>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</si>
  <si>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</si>
  <si>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</si>
  <si>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</si>
  <si>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</si>
  <si>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</si>
  <si>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</si>
  <si>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</si>
  <si>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</si>
  <si>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</si>
  <si>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</si>
  <si>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</si>
  <si>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</si>
  <si>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</si>
  <si>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</si>
  <si>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</si>
  <si>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</si>
  <si>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</si>
  <si>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</si>
  <si>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</si>
  <si>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</si>
  <si>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</si>
  <si>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</si>
  <si>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</si>
  <si>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</si>
  <si>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</si>
  <si>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</si>
  <si>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</si>
  <si>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</si>
  <si>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</si>
  <si>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</si>
  <si>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</si>
  <si>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</si>
  <si>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</si>
  <si>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</si>
  <si>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</si>
  <si>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</si>
  <si>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</si>
  <si>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</si>
  <si>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</si>
  <si>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</si>
  <si>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</si>
  <si>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</si>
  <si>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</si>
  <si>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</si>
  <si>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</si>
  <si>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</si>
  <si>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</si>
  <si>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</si>
  <si>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</si>
  <si>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</si>
  <si>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</si>
  <si>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</si>
  <si>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</si>
  <si>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</si>
  <si>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</si>
  <si>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</si>
  <si>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</si>
  <si>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</si>
  <si>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</si>
  <si>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</si>
  <si>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</si>
  <si>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</si>
  <si>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</si>
  <si>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</si>
  <si>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</si>
  <si>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</si>
  <si>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</si>
  <si>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</si>
  <si>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</si>
  <si>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</si>
  <si>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</si>
  <si>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</si>
  <si>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</si>
  <si>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</si>
  <si>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</si>
  <si>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</si>
  <si>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</si>
  <si>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</si>
  <si>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</si>
  <si>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</si>
  <si>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</si>
  <si>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</si>
  <si>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</si>
  <si>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</si>
  <si>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</si>
  <si>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</si>
  <si>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</si>
  <si>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</si>
  <si>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</si>
  <si>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</si>
  <si>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</si>
  <si>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</si>
  <si>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</si>
  <si>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</si>
  <si>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</si>
  <si>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</si>
  <si>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</si>
  <si>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</si>
  <si>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</si>
  <si>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</si>
  <si>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</si>
  <si>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</si>
  <si>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</si>
  <si>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</si>
  <si>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</si>
  <si>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</si>
  <si>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</si>
  <si>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</si>
  <si>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</si>
  <si>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</si>
  <si>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</si>
  <si>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</si>
  <si>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</si>
  <si>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</si>
  <si>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</si>
  <si>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</si>
  <si>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</si>
  <si>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</si>
  <si>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</si>
  <si>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</si>
  <si>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</si>
  <si>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</si>
  <si>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</si>
  <si>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</si>
  <si>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</si>
  <si>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</si>
  <si>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</si>
  <si>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</si>
  <si>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</si>
  <si>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</si>
  <si>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</si>
  <si>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</si>
  <si>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</si>
  <si>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</si>
  <si>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</si>
  <si>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</si>
  <si>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</si>
  <si>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</si>
  <si>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</si>
  <si>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</si>
  <si>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</si>
  <si>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</si>
  <si>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</si>
  <si>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</si>
  <si>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</si>
  <si>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</si>
  <si>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</si>
  <si>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</si>
  <si>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</si>
  <si>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</si>
  <si>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</si>
  <si>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</si>
  <si>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</si>
  <si>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</si>
  <si>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</si>
  <si>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</si>
  <si>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</si>
  <si>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</si>
  <si>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</si>
  <si>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</si>
  <si>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</si>
  <si>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</si>
  <si>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</si>
  <si>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</si>
  <si>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</si>
  <si>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</si>
  <si>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</si>
  <si>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</si>
  <si>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</si>
  <si>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</si>
  <si>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</si>
  <si>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</si>
  <si>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</si>
  <si>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</si>
  <si>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</si>
  <si>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</si>
  <si>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</si>
  <si>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</si>
  <si>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</si>
  <si>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</si>
  <si>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</si>
  <si>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</si>
  <si>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</si>
  <si>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</si>
  <si>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</si>
  <si>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</si>
  <si>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</si>
  <si>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</si>
  <si>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</si>
  <si>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</si>
  <si>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</si>
  <si>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</si>
  <si>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</si>
  <si>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</si>
  <si>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</si>
  <si>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</si>
  <si>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</si>
  <si>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</si>
  <si>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</si>
  <si>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</si>
  <si>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</si>
  <si>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</si>
  <si>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</si>
  <si>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</si>
  <si>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</si>
  <si>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</si>
  <si>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</si>
  <si>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</si>
  <si>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</si>
  <si>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</si>
  <si>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</si>
  <si>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</si>
  <si>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</si>
  <si>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</si>
  <si>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</si>
  <si>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</si>
  <si>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</si>
  <si>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</si>
  <si>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</si>
  <si>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</si>
  <si>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</si>
  <si>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</si>
  <si>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</si>
  <si>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</si>
  <si>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</si>
  <si>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</si>
  <si>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</si>
  <si>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</si>
  <si>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</si>
  <si>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</si>
  <si>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</si>
  <si>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</si>
  <si>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</si>
  <si>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</si>
  <si>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</si>
  <si>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</si>
  <si>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</si>
  <si>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</si>
  <si>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</si>
  <si>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</si>
  <si>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</si>
  <si>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</si>
  <si>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</si>
  <si>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</si>
  <si>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</si>
  <si>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</si>
  <si>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</si>
  <si>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</si>
  <si>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</si>
  <si>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</si>
  <si>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</si>
  <si>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</si>
  <si>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</si>
  <si>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</si>
  <si>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</si>
  <si>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</si>
  <si>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</si>
  <si>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</si>
  <si>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</si>
  <si>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</si>
  <si>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</si>
  <si>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</si>
  <si>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</si>
  <si>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</si>
  <si>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</si>
  <si>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</si>
  <si>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</si>
  <si>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</si>
  <si>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</si>
  <si>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</si>
  <si>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</si>
  <si>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</si>
  <si>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</si>
  <si>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</si>
  <si>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</si>
  <si>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</si>
  <si>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</si>
  <si>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</si>
  <si>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</si>
  <si>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</si>
  <si>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</si>
  <si>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</si>
  <si>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</si>
  <si>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</si>
  <si>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</si>
  <si>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</si>
  <si>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</si>
  <si>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</si>
  <si>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</si>
  <si>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</si>
  <si>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</si>
  <si>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</si>
  <si>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</si>
  <si>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</si>
  <si>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</si>
  <si>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</si>
  <si>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</si>
  <si>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</si>
  <si>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</si>
  <si>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</si>
  <si>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</si>
  <si>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</si>
  <si>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</si>
  <si>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</si>
  <si>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</si>
  <si>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</si>
  <si>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</si>
  <si>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</si>
  <si>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</si>
  <si>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</si>
  <si>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</si>
  <si>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</si>
  <si>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</si>
  <si>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</si>
  <si>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</si>
  <si>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</si>
  <si>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</si>
  <si>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</si>
  <si>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</si>
  <si>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</si>
  <si>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</si>
  <si>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</si>
  <si>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</si>
  <si>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</si>
  <si>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</si>
  <si>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</si>
  <si>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</si>
  <si>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</si>
  <si>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</si>
  <si>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</si>
  <si>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</si>
  <si>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</si>
  <si>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</si>
  <si>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</si>
  <si>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</si>
  <si>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</si>
  <si>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</si>
  <si>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</si>
  <si>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</si>
  <si>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</si>
  <si>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</si>
  <si>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</si>
  <si>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</si>
  <si>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</si>
  <si>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</si>
  <si>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</si>
  <si>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</si>
  <si>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</si>
  <si>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</si>
  <si>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</si>
  <si>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</si>
  <si>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</si>
  <si>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</si>
  <si>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</si>
  <si>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</si>
  <si>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</si>
  <si>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</si>
  <si>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</si>
  <si>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</si>
  <si>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</si>
  <si>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</si>
  <si>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</si>
  <si>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</si>
  <si>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</si>
  <si>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</si>
  <si>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</si>
  <si>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</si>
  <si>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</si>
  <si>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</si>
  <si>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</si>
  <si>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</si>
  <si>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</si>
  <si>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</si>
  <si>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</si>
  <si>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</si>
  <si>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</si>
  <si>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</si>
  <si>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</si>
  <si>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</si>
  <si>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</si>
  <si>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</si>
  <si>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</si>
  <si>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</si>
  <si>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</si>
  <si>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</si>
  <si>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</si>
  <si>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</si>
  <si>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</si>
  <si>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</si>
  <si>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</si>
  <si>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</si>
  <si>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</si>
  <si>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</si>
  <si>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</si>
  <si>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</si>
  <si>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</si>
  <si>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</si>
  <si>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</si>
  <si>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</si>
  <si>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</si>
  <si>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</si>
  <si>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</si>
  <si>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</si>
  <si>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</si>
  <si>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</si>
  <si>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</si>
  <si>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</si>
  <si>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</si>
  <si>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</si>
  <si>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</si>
  <si>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</si>
  <si>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</si>
  <si>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</si>
  <si>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</si>
  <si>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</si>
  <si>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</si>
  <si>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</si>
  <si>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</si>
  <si>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</si>
  <si>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</si>
  <si>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</si>
  <si>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</si>
  <si>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</si>
  <si>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</si>
  <si>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</si>
  <si>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</si>
  <si>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</si>
  <si>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</si>
  <si>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</si>
  <si>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</si>
  <si>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</si>
  <si>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</si>
  <si>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</si>
  <si>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</si>
  <si>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</si>
  <si>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</si>
  <si>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</si>
  <si>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</si>
  <si>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</si>
  <si>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</si>
  <si>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</si>
  <si>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</si>
  <si>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</si>
  <si>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</si>
  <si>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</si>
  <si>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</si>
  <si>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</si>
  <si>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</si>
  <si>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</si>
  <si>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</si>
  <si>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</si>
  <si>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</si>
  <si>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</si>
  <si>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</si>
  <si>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</si>
  <si>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</si>
  <si>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</si>
  <si>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</si>
  <si>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</si>
  <si>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</si>
  <si>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</si>
  <si>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</si>
  <si>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</si>
  <si>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</si>
  <si>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</si>
  <si>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</si>
  <si>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</si>
  <si>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</si>
  <si>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</si>
  <si>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</si>
  <si>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</si>
  <si>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</si>
  <si>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</si>
  <si>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</si>
  <si>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</si>
  <si>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</si>
  <si>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</si>
  <si>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</si>
  <si>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</si>
  <si>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</si>
  <si>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</si>
  <si>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</si>
  <si>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</si>
  <si>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</si>
  <si>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</si>
  <si>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</si>
  <si>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</si>
  <si>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</si>
  <si>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</si>
  <si>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</si>
  <si>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</si>
  <si>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</si>
  <si>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</si>
  <si>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</si>
  <si>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</si>
  <si>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</si>
  <si>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</si>
  <si>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</si>
  <si>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</si>
  <si>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</si>
  <si>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</si>
  <si>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</si>
  <si>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</si>
  <si>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</si>
  <si>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</si>
  <si>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</si>
  <si>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</si>
  <si>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</si>
  <si>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</si>
  <si>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</si>
  <si>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</si>
  <si>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</si>
  <si>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</si>
  <si>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</si>
  <si>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</si>
  <si>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</si>
  <si>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</si>
  <si>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</si>
  <si>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</si>
  <si>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</si>
  <si>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</si>
  <si>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</si>
  <si>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</si>
  <si>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</si>
  <si>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</si>
  <si>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</si>
  <si>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</si>
  <si>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</si>
  <si>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</si>
  <si>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</si>
  <si>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</si>
  <si>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</si>
  <si>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</si>
  <si>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</si>
  <si>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</si>
  <si>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</si>
  <si>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</si>
  <si>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</si>
  <si>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</si>
  <si>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</si>
  <si>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</si>
  <si>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</si>
  <si>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</si>
  <si>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</si>
  <si>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</si>
  <si>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</si>
  <si>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</si>
  <si>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</si>
  <si>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</si>
  <si>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</si>
  <si>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</si>
  <si>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</si>
  <si>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</si>
  <si>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</si>
  <si>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</si>
  <si>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</si>
  <si>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</si>
  <si>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</si>
  <si>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</si>
  <si>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</si>
  <si>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</si>
  <si>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</si>
  <si>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</si>
  <si>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</si>
  <si>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</si>
  <si>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</si>
  <si>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</si>
  <si>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</si>
  <si>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</si>
  <si>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</si>
  <si>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</si>
  <si>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</si>
  <si>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</si>
  <si>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</si>
  <si>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</si>
  <si>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</si>
  <si>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</si>
  <si>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</si>
  <si>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</si>
  <si>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</si>
  <si>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</si>
  <si>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</si>
  <si>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</si>
  <si>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</si>
  <si>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</si>
  <si>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</si>
  <si>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</si>
  <si>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</si>
  <si>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</si>
  <si>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</si>
  <si>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</si>
  <si>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</si>
  <si>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</si>
  <si>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</si>
  <si>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</si>
  <si>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</si>
  <si>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</si>
  <si>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</si>
  <si>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</si>
  <si>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</si>
  <si>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</si>
  <si>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</si>
  <si>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</si>
  <si>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</si>
  <si>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</si>
  <si>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</si>
  <si>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</si>
  <si>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</si>
  <si>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</si>
  <si>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</si>
  <si>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</si>
  <si>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</si>
  <si>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</si>
  <si>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</si>
  <si>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</si>
  <si>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</si>
  <si>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</si>
  <si>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</si>
  <si>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</si>
  <si>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</si>
  <si>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</si>
  <si>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</si>
  <si>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</si>
  <si>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</si>
  <si>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</si>
  <si>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</si>
  <si>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</si>
  <si>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</si>
  <si>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</si>
  <si>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</si>
  <si>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</si>
  <si>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</si>
  <si>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</si>
  <si>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</si>
  <si>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</si>
  <si>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</si>
  <si>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</si>
  <si>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</si>
  <si>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</si>
  <si>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</si>
  <si>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</si>
  <si>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</si>
  <si>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</si>
  <si>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</si>
  <si>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</si>
  <si>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</si>
  <si>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</si>
  <si>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</si>
  <si>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</si>
  <si>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</si>
  <si>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</si>
  <si>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</si>
  <si>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</si>
  <si>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</si>
  <si>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</si>
  <si>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</si>
  <si>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</si>
  <si>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</si>
  <si>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</si>
  <si>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</si>
  <si>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</si>
  <si>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</si>
  <si>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</si>
  <si>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</si>
  <si>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</si>
  <si>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</si>
  <si>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</si>
  <si>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</si>
  <si>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</si>
  <si>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</si>
  <si>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</si>
  <si>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</si>
  <si>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</si>
  <si>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</si>
  <si>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</si>
  <si>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</si>
  <si>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</si>
  <si>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</si>
  <si>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</si>
  <si>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</si>
  <si>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</si>
  <si>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</si>
  <si>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</si>
  <si>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</si>
  <si>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</si>
  <si>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</si>
  <si>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</si>
  <si>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</si>
  <si>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</si>
  <si>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</si>
  <si>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</si>
  <si>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</si>
  <si>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</si>
  <si>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</si>
  <si>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</si>
  <si>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</si>
  <si>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</si>
  <si>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</si>
  <si>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</si>
  <si>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</si>
  <si>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</si>
  <si>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</si>
  <si>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</si>
  <si>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</si>
  <si>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</si>
  <si>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</si>
  <si>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</si>
  <si>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</si>
  <si>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</si>
  <si>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</si>
  <si>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</si>
  <si>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</si>
  <si>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</si>
  <si>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</si>
  <si>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</si>
  <si>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</si>
  <si>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</si>
  <si>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</si>
  <si>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</si>
  <si>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</si>
  <si>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</si>
  <si>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</si>
  <si>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</si>
  <si>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</si>
  <si>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</si>
  <si>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</si>
  <si>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</si>
  <si>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</si>
  <si>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</si>
  <si>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</si>
  <si>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</si>
  <si>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</si>
  <si>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</si>
  <si>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</si>
  <si>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</si>
  <si>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</si>
  <si>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</si>
  <si>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</si>
  <si>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</si>
  <si>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</si>
  <si>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</si>
  <si>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</si>
  <si>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</si>
  <si>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</si>
  <si>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</si>
  <si>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</si>
  <si>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</si>
  <si>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</si>
  <si>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</si>
  <si>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</si>
  <si>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</si>
  <si>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</si>
  <si>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</si>
  <si>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</si>
  <si>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</si>
  <si>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</si>
  <si>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</si>
  <si>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</si>
  <si>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</si>
  <si>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</si>
  <si>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</si>
  <si>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</si>
  <si>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</si>
  <si>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</si>
  <si>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</si>
  <si>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</si>
  <si>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</si>
  <si>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</si>
  <si>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</si>
  <si>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</si>
  <si>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</si>
  <si>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</si>
  <si>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</si>
  <si>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</si>
  <si>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</si>
  <si>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</si>
  <si>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</si>
  <si>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</si>
  <si>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</si>
  <si>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</si>
  <si>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</si>
  <si>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</si>
  <si>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</si>
  <si>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</si>
  <si>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</si>
  <si>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</si>
  <si>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</si>
  <si>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</si>
  <si>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</si>
  <si>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</si>
  <si>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</si>
  <si>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</si>
  <si>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</si>
  <si>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</si>
  <si>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</si>
  <si>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</si>
  <si>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</si>
  <si>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</si>
  <si>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</si>
  <si>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</si>
  <si>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</si>
  <si>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</si>
  <si>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</si>
  <si>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</si>
  <si>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</si>
  <si>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</si>
  <si>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</si>
  <si>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</si>
  <si>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</si>
  <si>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</si>
  <si>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</si>
  <si>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</si>
  <si>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</si>
  <si>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</si>
  <si>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</si>
  <si>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</si>
  <si>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</si>
  <si>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</si>
  <si>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</si>
  <si>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</si>
  <si>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</si>
  <si>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</si>
  <si>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</si>
  <si>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</si>
  <si>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</si>
  <si>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</si>
  <si>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</si>
  <si>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</si>
  <si>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</si>
  <si>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</si>
  <si>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</si>
  <si>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</si>
  <si>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</si>
  <si>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</si>
  <si>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</si>
  <si>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</si>
  <si>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</si>
  <si>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</si>
  <si>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</si>
  <si>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</si>
  <si>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</si>
  <si>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</si>
  <si>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</si>
  <si>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</si>
  <si>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</si>
  <si>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</si>
  <si>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</si>
  <si>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</si>
  <si>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</si>
  <si>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</si>
  <si>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</si>
  <si>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</si>
  <si>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</si>
  <si>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</si>
  <si>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</si>
  <si>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</si>
  <si>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</si>
  <si>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</si>
  <si>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</si>
  <si>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</si>
  <si>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</si>
  <si>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</si>
  <si>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</si>
  <si>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</si>
  <si>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</si>
  <si>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</si>
  <si>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</si>
  <si>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</si>
  <si>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</si>
  <si>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</si>
  <si>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</si>
  <si>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</si>
  <si>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</si>
  <si>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</si>
  <si>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</si>
  <si>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</si>
  <si>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</si>
  <si>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</si>
  <si>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</si>
  <si>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</si>
  <si>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</si>
  <si>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</si>
  <si>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</si>
  <si>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</si>
  <si>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</si>
  <si>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</si>
  <si>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</si>
  <si>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</si>
  <si>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</si>
  <si>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</si>
  <si>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</si>
  <si>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</si>
  <si>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</si>
  <si>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</si>
  <si>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</si>
  <si>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</si>
  <si>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</si>
  <si>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</si>
  <si>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</si>
  <si>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</si>
  <si>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</si>
  <si>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</si>
  <si>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</si>
  <si>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</si>
  <si>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</si>
  <si>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</si>
  <si>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</si>
  <si>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</si>
  <si>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</si>
  <si>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</si>
  <si>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</si>
  <si>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</si>
  <si>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</si>
  <si>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</si>
  <si>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</si>
  <si>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</si>
  <si>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</si>
  <si>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</si>
  <si>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</si>
  <si>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</si>
  <si>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</si>
  <si>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</si>
  <si>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</si>
  <si>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</si>
  <si>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</si>
  <si>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</si>
  <si>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</si>
  <si>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</si>
  <si>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</si>
  <si>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</si>
  <si>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</si>
  <si>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</si>
  <si>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</si>
  <si>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</si>
  <si>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</si>
  <si>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</si>
  <si>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</si>
  <si>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</si>
  <si>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</si>
  <si>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</si>
  <si>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</si>
  <si>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</si>
  <si>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</si>
  <si>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</si>
  <si>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</si>
  <si>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</si>
  <si>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</si>
  <si>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</si>
  <si>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</si>
  <si>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</si>
  <si>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</si>
  <si>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</si>
  <si>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</si>
  <si>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</si>
  <si>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</si>
  <si>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</si>
  <si>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</si>
  <si>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</si>
  <si>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</si>
  <si>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</si>
  <si>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</si>
  <si>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</si>
  <si>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</si>
  <si>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</si>
  <si>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</si>
  <si>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</si>
  <si>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</si>
  <si>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</si>
  <si>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</si>
  <si>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</si>
  <si>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</si>
  <si>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</si>
  <si>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</si>
  <si>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</si>
  <si>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</si>
  <si>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</si>
  <si>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</si>
  <si>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</si>
  <si>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</si>
  <si>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</si>
  <si>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</si>
  <si>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</si>
  <si>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</si>
  <si>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</si>
  <si>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</si>
  <si>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</si>
  <si>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</si>
  <si>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</si>
  <si>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</si>
  <si>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</si>
  <si>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</si>
  <si>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</si>
  <si>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</si>
  <si>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</si>
  <si>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</si>
  <si>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</si>
  <si>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</si>
  <si>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</si>
  <si>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</si>
  <si>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</si>
  <si>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</si>
  <si>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</si>
  <si>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</si>
  <si>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</si>
  <si>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</si>
  <si>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</si>
  <si>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</si>
  <si>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</si>
  <si>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</si>
  <si>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</si>
  <si>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</si>
  <si>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</si>
  <si>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</si>
  <si>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</si>
  <si>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</si>
  <si>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</si>
  <si>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</si>
  <si>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</si>
  <si>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</si>
  <si>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</si>
  <si>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</si>
  <si>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</si>
  <si>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</si>
  <si>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</si>
  <si>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</si>
  <si>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</si>
  <si>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</si>
  <si>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</si>
  <si>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</si>
  <si>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</si>
  <si>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</si>
  <si>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</si>
  <si>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</si>
  <si>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</si>
  <si>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</si>
  <si>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</si>
  <si>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</si>
  <si>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</si>
  <si>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</si>
  <si>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</si>
  <si>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</si>
  <si>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</si>
  <si>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</si>
  <si>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</si>
  <si>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</si>
  <si>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</si>
  <si>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</si>
  <si>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</si>
  <si>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</si>
  <si>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</si>
  <si>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</si>
  <si>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</si>
  <si>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</si>
  <si>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</si>
  <si>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</si>
  <si>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</si>
  <si>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</si>
  <si>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</si>
  <si>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</si>
  <si>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</si>
  <si>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</si>
  <si>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</si>
  <si>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</si>
  <si>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</si>
  <si>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</si>
  <si>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</si>
  <si>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</si>
  <si>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</si>
  <si>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</si>
  <si>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</si>
  <si>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</si>
  <si>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</si>
  <si>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</si>
  <si>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</si>
  <si>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</si>
  <si>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</si>
  <si>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</si>
  <si>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</si>
  <si>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</si>
  <si>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</si>
  <si>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</si>
  <si>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</si>
  <si>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</si>
  <si>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</si>
  <si>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</si>
  <si>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</si>
  <si>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</si>
  <si>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</si>
  <si>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</si>
  <si>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</si>
  <si>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</si>
  <si>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</si>
  <si>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</si>
  <si>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</si>
  <si>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</si>
  <si>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</si>
  <si>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</si>
  <si>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</si>
  <si>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</si>
  <si>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</si>
  <si>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</si>
  <si>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</si>
  <si>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</si>
  <si>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</si>
  <si>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</si>
  <si>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</si>
  <si>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</si>
  <si>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</si>
  <si>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</si>
  <si>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</si>
  <si>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</si>
  <si>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</si>
  <si>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</si>
  <si>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</si>
  <si>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</si>
  <si>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</si>
  <si>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</si>
  <si>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</si>
  <si>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</si>
  <si>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</si>
  <si>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</si>
  <si>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</si>
  <si>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</si>
  <si>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</si>
  <si>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</si>
  <si>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</si>
  <si>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</si>
  <si>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</si>
  <si>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</si>
  <si>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</si>
  <si>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</si>
  <si>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</si>
  <si>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</si>
  <si>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</si>
  <si>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</si>
  <si>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</si>
  <si>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</si>
  <si>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</si>
  <si>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</si>
  <si>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</si>
  <si>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</si>
  <si>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</si>
  <si>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</si>
  <si>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</si>
  <si>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</si>
  <si>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</si>
  <si>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</si>
  <si>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</si>
  <si>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</si>
  <si>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</si>
  <si>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</si>
  <si>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</si>
  <si>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</si>
  <si>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</si>
  <si>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</si>
  <si>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</si>
  <si>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</si>
  <si>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</si>
  <si>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</si>
  <si>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</si>
  <si>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</si>
  <si>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</si>
  <si>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</si>
  <si>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</si>
  <si>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</si>
  <si>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</si>
  <si>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</si>
  <si>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</si>
  <si>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</si>
  <si>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</si>
  <si>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</si>
  <si>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</si>
  <si>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</si>
  <si>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</si>
  <si>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</si>
  <si>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</si>
  <si>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</si>
  <si>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</si>
  <si>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</si>
  <si>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</si>
  <si>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</si>
  <si>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</si>
  <si>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</si>
  <si>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</si>
  <si>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</si>
  <si>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</si>
  <si>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</si>
  <si>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</si>
  <si>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</si>
  <si>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</si>
  <si>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</si>
  <si>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</si>
  <si>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</si>
  <si>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</si>
  <si>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</si>
  <si>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</si>
  <si>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</si>
  <si>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</si>
  <si>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</si>
  <si>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</si>
  <si>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</si>
  <si>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</si>
  <si>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</si>
  <si>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</si>
  <si>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</si>
  <si>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</si>
  <si>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</si>
  <si>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</si>
  <si>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</si>
  <si>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</si>
  <si>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</si>
  <si>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</si>
  <si>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</si>
  <si>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</si>
  <si>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</si>
  <si>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</si>
  <si>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</si>
  <si>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</si>
  <si>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</si>
  <si>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</si>
  <si>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</si>
  <si>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</si>
  <si>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</si>
  <si>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</si>
  <si>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</si>
  <si>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</si>
  <si>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</si>
  <si>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</si>
  <si>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</si>
  <si>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</si>
  <si>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</si>
  <si>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</si>
  <si>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</si>
  <si>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</si>
  <si>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</si>
  <si>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</si>
  <si>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</si>
  <si>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</si>
  <si>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</si>
  <si>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</si>
  <si>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</si>
  <si>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</si>
  <si>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</si>
  <si>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</si>
  <si>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</si>
  <si>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</si>
  <si>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</si>
  <si>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</si>
  <si>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</si>
  <si>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</si>
  <si>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</si>
  <si>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</si>
  <si>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</si>
  <si>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</si>
  <si>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</si>
  <si>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</si>
  <si>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</si>
  <si>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</si>
  <si>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</si>
  <si>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</si>
  <si>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</si>
  <si>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</si>
  <si>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</si>
  <si>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</si>
  <si>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</si>
  <si>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</si>
  <si>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</si>
  <si>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</si>
  <si>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</si>
  <si>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</si>
  <si>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</si>
  <si>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</si>
  <si>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</si>
  <si>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</si>
  <si>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</si>
  <si>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</si>
  <si>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</si>
  <si>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</si>
  <si>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</si>
  <si>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</si>
  <si>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</si>
  <si>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</si>
  <si>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</si>
  <si>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</si>
  <si>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</si>
  <si>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</si>
  <si>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</si>
  <si>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</si>
  <si>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</si>
  <si>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</si>
  <si>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</si>
  <si>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</si>
  <si>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</si>
  <si>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</si>
  <si>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</si>
  <si>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</si>
  <si>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</si>
  <si>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</si>
  <si>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</si>
  <si>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</si>
  <si>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</si>
  <si>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</si>
  <si>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</si>
  <si>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</si>
  <si>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</si>
  <si>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</si>
  <si>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</si>
  <si>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</si>
  <si>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</si>
  <si>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</si>
  <si>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</si>
  <si>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</si>
  <si>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</si>
  <si>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</si>
  <si>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</si>
  <si>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</si>
  <si>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</si>
  <si>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</si>
  <si>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</si>
  <si>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</si>
  <si>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</si>
  <si>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</si>
  <si>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</si>
  <si>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</si>
  <si>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</si>
  <si>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</si>
  <si>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</si>
  <si>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</si>
  <si>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</si>
  <si>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</si>
  <si>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</si>
  <si>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</si>
  <si>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</si>
  <si>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</si>
  <si>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</si>
  <si>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</si>
  <si>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</si>
  <si>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</si>
  <si>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</si>
  <si>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</si>
  <si>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</si>
  <si>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</si>
  <si>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</si>
  <si>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</si>
  <si>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</si>
  <si>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</si>
  <si>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</si>
  <si>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</si>
  <si>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</si>
  <si>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</si>
  <si>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</si>
  <si>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</si>
  <si>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</si>
  <si>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</si>
  <si>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</si>
  <si>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</si>
  <si>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</si>
  <si>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</si>
  <si>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</si>
  <si>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</si>
  <si>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</si>
  <si>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</si>
  <si>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</si>
  <si>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</si>
  <si>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</si>
  <si>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</si>
  <si>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</si>
  <si>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</si>
  <si>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</si>
  <si>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</si>
  <si>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</si>
  <si>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</si>
  <si>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</si>
  <si>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</si>
  <si>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</si>
  <si>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</si>
  <si>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</si>
  <si>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</si>
  <si>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</si>
  <si>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</si>
  <si>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</si>
  <si>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</si>
  <si>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</si>
  <si>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</si>
  <si>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</si>
  <si>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</si>
  <si>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</si>
  <si>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</si>
  <si>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</si>
  <si>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</si>
  <si>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</si>
  <si>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</si>
  <si>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</si>
  <si>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</si>
  <si>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</si>
  <si>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</si>
  <si>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</si>
  <si>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</si>
  <si>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</si>
  <si>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</si>
  <si>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</si>
  <si>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</si>
  <si>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</si>
  <si>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</si>
  <si>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</si>
  <si>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</si>
  <si>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</si>
  <si>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</si>
  <si>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</si>
  <si>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</si>
  <si>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</si>
  <si>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</si>
  <si>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</si>
  <si>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</si>
  <si>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</si>
  <si>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</si>
  <si>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</si>
  <si>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</si>
  <si>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</si>
  <si>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</si>
  <si>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</si>
  <si>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</si>
  <si>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</si>
  <si>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</si>
  <si>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</si>
  <si>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</si>
  <si>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</si>
  <si>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</si>
  <si>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</si>
  <si>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</si>
  <si>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</si>
  <si>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</si>
  <si>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</si>
  <si>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</si>
  <si>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</si>
  <si>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</si>
  <si>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</si>
  <si>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</si>
  <si>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</si>
  <si>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</si>
  <si>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</si>
  <si>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</si>
  <si>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</si>
  <si>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</si>
  <si>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</si>
  <si>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</si>
  <si>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</si>
  <si>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</si>
  <si>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</si>
  <si>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</si>
  <si>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</si>
  <si>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</si>
  <si>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</si>
  <si>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</si>
  <si>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</si>
  <si>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</si>
  <si>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</si>
  <si>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</si>
  <si>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</si>
  <si>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</si>
  <si>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</si>
  <si>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</si>
  <si>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</si>
  <si>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</si>
  <si>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</si>
  <si>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</si>
  <si>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</si>
  <si>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</si>
  <si>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</si>
  <si>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</si>
  <si>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</si>
  <si>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</si>
  <si>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</si>
  <si>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</si>
  <si>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</si>
  <si>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</si>
  <si>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</si>
  <si>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</si>
  <si>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</si>
  <si>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</si>
  <si>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</si>
  <si>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</si>
  <si>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</si>
  <si>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</si>
  <si>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</si>
  <si>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</si>
  <si>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</si>
  <si>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</si>
  <si>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</si>
  <si>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</si>
  <si>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</si>
  <si>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</si>
  <si>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</si>
  <si>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</si>
  <si>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</si>
  <si>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</si>
  <si>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</si>
  <si>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</si>
  <si>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</si>
  <si>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</si>
  <si>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</si>
  <si>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</si>
  <si>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</si>
  <si>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</si>
  <si>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</si>
  <si>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</si>
  <si>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</si>
  <si>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</si>
  <si>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</si>
  <si>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</si>
  <si>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</si>
  <si>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</si>
  <si>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</si>
  <si>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</si>
  <si>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</si>
  <si>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</si>
  <si>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</si>
  <si>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</si>
  <si>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</si>
  <si>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</si>
  <si>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</si>
  <si>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</si>
  <si>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</si>
  <si>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</si>
  <si>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</si>
  <si>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</si>
  <si>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</si>
  <si>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</si>
  <si>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</si>
  <si>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</si>
  <si>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</si>
  <si>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</si>
  <si>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</si>
  <si>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</si>
  <si>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</si>
  <si>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</si>
  <si>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</si>
  <si>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</si>
  <si>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</si>
  <si>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</si>
  <si>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</si>
  <si>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</si>
  <si>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</si>
  <si>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</si>
  <si>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</si>
  <si>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</si>
  <si>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</si>
  <si>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</si>
  <si>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</si>
  <si>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</si>
  <si>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</si>
  <si>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</si>
  <si>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</si>
  <si>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</si>
  <si>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</si>
  <si>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</si>
  <si>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</si>
  <si>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</si>
  <si>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</si>
  <si>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</si>
  <si>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</si>
  <si>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</si>
  <si>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</si>
  <si>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</si>
  <si>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</si>
  <si>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</si>
  <si>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</si>
  <si>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</si>
  <si>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</si>
  <si>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</si>
  <si>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</si>
  <si>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</si>
  <si>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</si>
  <si>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</si>
  <si>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</si>
  <si>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</si>
  <si>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</si>
  <si>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</si>
  <si>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</si>
  <si>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</si>
  <si>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</si>
  <si>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</si>
  <si>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</si>
  <si>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</si>
  <si>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</si>
  <si>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</si>
  <si>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</si>
  <si>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</si>
  <si>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</si>
  <si>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</si>
  <si>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</si>
  <si>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</si>
  <si>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</si>
  <si>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</si>
  <si>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</si>
  <si>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</si>
  <si>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</si>
  <si>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</si>
  <si>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</si>
  <si>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</si>
  <si>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</si>
  <si>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</si>
  <si>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</si>
  <si>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</si>
  <si>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</si>
  <si>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</si>
  <si>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</si>
  <si>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</si>
  <si>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</si>
  <si>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</si>
  <si>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</si>
  <si>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</si>
  <si>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</si>
  <si>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</si>
  <si>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</si>
  <si>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</si>
  <si>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</si>
  <si>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</si>
  <si>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</si>
  <si>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</si>
  <si>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</si>
  <si>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</si>
  <si>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</si>
  <si>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</si>
  <si>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</si>
  <si>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</si>
  <si>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</si>
  <si>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</si>
  <si>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</si>
  <si>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</si>
  <si>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</si>
  <si>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</si>
  <si>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</si>
  <si>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</si>
  <si>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</si>
  <si>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</si>
  <si>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</si>
  <si>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</si>
  <si>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</si>
  <si>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</si>
  <si>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</si>
  <si>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</si>
  <si>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</si>
  <si>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</si>
  <si>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</si>
  <si>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</si>
  <si>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</si>
  <si>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</si>
  <si>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</si>
  <si>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</si>
  <si>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</si>
  <si>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</si>
  <si>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</si>
  <si>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</si>
  <si>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</si>
  <si>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</si>
  <si>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</si>
  <si>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</si>
  <si>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</si>
  <si>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</si>
  <si>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</si>
  <si>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</si>
  <si>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</si>
  <si>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</si>
  <si>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</si>
  <si>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</si>
  <si>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</si>
  <si>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</si>
  <si>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</si>
  <si>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</si>
  <si>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</si>
  <si>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</si>
  <si>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</si>
  <si>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</si>
  <si>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</si>
  <si>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</si>
  <si>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</si>
  <si>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</si>
  <si>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</si>
  <si>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</si>
  <si>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</si>
  <si>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</si>
  <si>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</si>
  <si>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</si>
  <si>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</si>
  <si>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</si>
  <si>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</si>
  <si>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</si>
  <si>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</si>
  <si>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</si>
  <si>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</si>
  <si>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</si>
  <si>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</si>
  <si>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</si>
  <si>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</si>
  <si>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</si>
  <si>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</si>
  <si>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</si>
  <si>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</si>
  <si>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</si>
  <si>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</si>
  <si>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</si>
  <si>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</si>
  <si>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</si>
  <si>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</si>
  <si>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</si>
  <si>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</si>
  <si>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</si>
  <si>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</si>
  <si>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</si>
  <si>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</si>
  <si>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</si>
  <si>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</si>
  <si>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</si>
  <si>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</si>
  <si>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</si>
  <si>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</si>
  <si>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</si>
  <si>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</si>
  <si>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</si>
  <si>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</si>
  <si>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</si>
  <si>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</si>
  <si>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</si>
  <si>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</si>
  <si>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</si>
  <si>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</si>
  <si>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</si>
  <si>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</si>
  <si>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</si>
  <si>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</si>
  <si>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</si>
  <si>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</si>
  <si>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</si>
  <si>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</si>
  <si>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</si>
  <si>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</si>
  <si>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</si>
  <si>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</si>
  <si>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</si>
  <si>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</si>
  <si>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</si>
  <si>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</si>
  <si>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</si>
  <si>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</si>
  <si>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</si>
  <si>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</si>
  <si>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</si>
  <si>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</si>
  <si>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</si>
  <si>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</si>
  <si>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</si>
  <si>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</si>
  <si>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</si>
  <si>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</si>
  <si>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</si>
  <si>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</si>
  <si>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</si>
  <si>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</si>
  <si>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</si>
  <si>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</si>
  <si>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</si>
  <si>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</si>
  <si>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</si>
  <si>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</si>
  <si>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</si>
  <si>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</si>
  <si>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</si>
  <si>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</si>
  <si>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</si>
  <si>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</si>
  <si>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</si>
  <si>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</si>
  <si>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</si>
  <si>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</si>
  <si>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</si>
  <si>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</si>
  <si>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</si>
  <si>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</si>
  <si>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</si>
  <si>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</si>
  <si>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</si>
  <si>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</si>
  <si>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</si>
  <si>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</si>
  <si>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</si>
  <si>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</si>
  <si>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</si>
  <si>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</si>
  <si>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</si>
  <si>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</si>
  <si>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</si>
  <si>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</si>
  <si>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</si>
  <si>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</si>
  <si>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</si>
  <si>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</si>
  <si>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</si>
  <si>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</si>
  <si>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</si>
  <si>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</si>
  <si>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</si>
  <si>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</si>
  <si>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</si>
  <si>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</si>
  <si>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</si>
  <si>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</si>
  <si>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</si>
  <si>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</si>
  <si>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</si>
  <si>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</si>
  <si>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</si>
  <si>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</si>
  <si>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</si>
  <si>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</si>
  <si>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</si>
  <si>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</si>
  <si>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</si>
  <si>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</si>
  <si>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</si>
  <si>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</si>
  <si>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</si>
  <si>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</si>
  <si>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</si>
  <si>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</si>
  <si>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</si>
  <si>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</si>
  <si>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</si>
  <si>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</si>
  <si>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</si>
  <si>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</si>
  <si>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</si>
  <si>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</si>
  <si>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</si>
  <si>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</si>
  <si>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</si>
  <si>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</si>
  <si>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</si>
  <si>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</si>
  <si>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</si>
  <si>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</si>
  <si>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</si>
  <si>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</si>
  <si>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</si>
  <si>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</si>
  <si>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</si>
  <si>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</si>
  <si>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</si>
  <si>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</si>
  <si>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</si>
  <si>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</si>
  <si>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</si>
  <si>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</si>
  <si>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</si>
  <si>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</si>
  <si>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</si>
  <si>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</si>
  <si>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</si>
  <si>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</si>
  <si>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</si>
  <si>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</si>
  <si>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</si>
  <si>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</si>
  <si>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</si>
  <si>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</si>
  <si>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</si>
  <si>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</si>
  <si>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</si>
  <si>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</si>
  <si>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</si>
  <si>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</si>
  <si>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</si>
  <si>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</si>
  <si>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</si>
  <si>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</si>
  <si>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</si>
  <si>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</si>
  <si>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</si>
  <si>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</si>
  <si>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</si>
  <si>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</si>
  <si>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</si>
  <si>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</si>
  <si>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</si>
  <si>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</si>
  <si>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</si>
  <si>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</si>
  <si>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</si>
  <si>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</si>
  <si>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</si>
  <si>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</si>
  <si>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</si>
  <si>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</si>
  <si>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</si>
  <si>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</si>
  <si>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</si>
  <si>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</si>
  <si>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</si>
  <si>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</si>
  <si>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</si>
  <si>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</si>
  <si>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</si>
  <si>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</si>
  <si>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</si>
  <si>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</si>
  <si>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</si>
  <si>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</si>
  <si>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</si>
  <si>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</si>
  <si>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</si>
  <si>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</si>
  <si>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</si>
  <si>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</si>
  <si>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</si>
  <si>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</si>
  <si>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</si>
  <si>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</si>
  <si>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</si>
  <si>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</si>
  <si>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</si>
  <si>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</si>
  <si>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</si>
  <si>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</si>
  <si>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</si>
  <si>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</si>
  <si>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</si>
  <si>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</si>
  <si>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</si>
  <si>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</si>
  <si>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</si>
  <si>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</si>
  <si>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</si>
  <si>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</si>
  <si>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</si>
  <si>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</si>
  <si>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</si>
  <si>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</si>
  <si>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</si>
  <si>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</si>
  <si>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</si>
  <si>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</si>
  <si>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</si>
  <si>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</si>
  <si>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</si>
  <si>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</si>
  <si>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</si>
  <si>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</si>
  <si>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</si>
  <si>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</si>
  <si>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</si>
  <si>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</si>
  <si>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</si>
  <si>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</si>
  <si>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</si>
  <si>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</si>
  <si>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</si>
  <si>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</si>
  <si>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</si>
  <si>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</si>
  <si>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</si>
  <si>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</si>
  <si>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</si>
  <si>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</si>
  <si>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</si>
  <si>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</si>
  <si>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</si>
  <si>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</si>
  <si>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</si>
  <si>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</si>
  <si>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</si>
  <si>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</si>
  <si>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</si>
  <si>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</si>
  <si>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</si>
  <si>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</si>
  <si>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</si>
  <si>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</si>
  <si>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</si>
  <si>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</si>
  <si>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</si>
  <si>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</si>
  <si>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</si>
  <si>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</si>
  <si>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</si>
  <si>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</si>
  <si>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</si>
  <si>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</si>
  <si>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</si>
  <si>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</si>
  <si>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</si>
  <si>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</si>
  <si>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</si>
  <si>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</si>
  <si>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</si>
  <si>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</si>
  <si>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</si>
  <si>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</si>
  <si>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</si>
  <si>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</si>
  <si>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</si>
  <si>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</si>
  <si>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</si>
  <si>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</si>
  <si>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</si>
  <si>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</si>
  <si>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</si>
  <si>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</si>
  <si>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</si>
  <si>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</si>
  <si>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</si>
  <si>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</si>
  <si>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</si>
  <si>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</si>
  <si>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</si>
  <si>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</si>
  <si>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</si>
  <si>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</si>
  <si>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</si>
  <si>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</si>
  <si>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</si>
  <si>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</si>
  <si>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</si>
  <si>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</si>
  <si>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</si>
  <si>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</si>
  <si>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</si>
  <si>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</si>
  <si>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</si>
  <si>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</si>
  <si>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</si>
  <si>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</si>
  <si>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</si>
  <si>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</si>
  <si>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</si>
  <si>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</si>
  <si>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</si>
  <si>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</si>
  <si>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</si>
  <si>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</si>
  <si>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</si>
  <si>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</si>
  <si>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</si>
  <si>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</si>
  <si>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</si>
  <si>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</si>
  <si>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</si>
  <si>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</si>
  <si>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</si>
  <si>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</si>
  <si>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</si>
  <si>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</si>
  <si>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</si>
  <si>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</si>
  <si>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</si>
  <si>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</si>
  <si>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</si>
  <si>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</si>
  <si>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</si>
  <si>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</si>
  <si>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</si>
  <si>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</si>
  <si>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</si>
  <si>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</si>
  <si>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</si>
  <si>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</si>
  <si>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</si>
  <si>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</si>
  <si>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</si>
  <si>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</si>
  <si>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</si>
  <si>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</si>
  <si>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</si>
  <si>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</si>
  <si>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</si>
  <si>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</si>
  <si>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</si>
  <si>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</si>
  <si>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</si>
  <si>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</si>
  <si>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</si>
  <si>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</si>
  <si>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</si>
  <si>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</si>
  <si>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</si>
  <si>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</si>
  <si>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</si>
  <si>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</si>
  <si>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</si>
  <si>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</si>
  <si>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</si>
  <si>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</si>
  <si>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</si>
  <si>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</si>
  <si>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</si>
  <si>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</si>
  <si>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</si>
  <si>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</si>
  <si>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</si>
  <si>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</si>
  <si>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</si>
  <si>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</si>
  <si>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</si>
  <si>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</si>
  <si>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</si>
  <si>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</si>
  <si>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</si>
  <si>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</si>
  <si>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</si>
  <si>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</si>
  <si>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</si>
  <si>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</si>
  <si>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</si>
  <si>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</si>
  <si>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</si>
  <si>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</si>
  <si>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</si>
  <si>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</si>
  <si>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</si>
  <si>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</si>
  <si>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</si>
  <si>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</si>
  <si>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</si>
  <si>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</si>
  <si>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</si>
  <si>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</si>
  <si>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</si>
  <si>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</si>
  <si>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</si>
  <si>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</si>
  <si>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</si>
  <si>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</si>
  <si>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</si>
  <si>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</si>
  <si>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</si>
  <si>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</si>
  <si>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</si>
  <si>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</si>
  <si>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</si>
  <si>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</si>
  <si>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</si>
  <si>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</si>
  <si>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</si>
  <si>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</si>
  <si>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</si>
  <si>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</si>
  <si>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</si>
  <si>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</si>
  <si>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</si>
  <si>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</si>
  <si>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</si>
  <si>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</si>
  <si>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</si>
  <si>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</si>
  <si>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</si>
  <si>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</si>
  <si>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</si>
  <si>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</si>
  <si>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</si>
  <si>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</si>
  <si>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</si>
  <si>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</si>
  <si>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</si>
  <si>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</si>
  <si>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</si>
  <si>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</si>
  <si>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</si>
  <si>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</si>
  <si>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</si>
  <si>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</si>
  <si>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</si>
  <si>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</si>
  <si>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</si>
  <si>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</si>
  <si>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</si>
  <si>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</si>
  <si>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</si>
  <si>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</si>
  <si>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</si>
  <si>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</si>
  <si>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</si>
  <si>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</si>
  <si>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</si>
  <si>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</si>
  <si>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</si>
  <si>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</si>
  <si>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</si>
  <si>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</si>
  <si>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</si>
  <si>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</si>
  <si>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</si>
  <si>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</si>
  <si>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</si>
  <si>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</si>
  <si>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</si>
  <si>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</si>
  <si>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</si>
  <si>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</si>
  <si>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</si>
  <si>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</si>
  <si>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</si>
  <si>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</si>
  <si>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</si>
  <si>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</si>
  <si>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</si>
  <si>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</si>
  <si>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</si>
  <si>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</si>
  <si>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</si>
  <si>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</si>
  <si>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</si>
  <si>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</si>
  <si>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</si>
  <si>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</si>
  <si>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</si>
  <si>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</si>
  <si>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</si>
  <si>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</si>
  <si>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</si>
  <si>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</si>
  <si>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</si>
  <si>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</si>
  <si>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</si>
  <si>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</si>
  <si>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</si>
  <si>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</si>
  <si>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</si>
  <si>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</si>
  <si>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</si>
  <si>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</si>
  <si>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</si>
  <si>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</si>
  <si>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</si>
  <si>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</si>
  <si>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</si>
  <si>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</si>
  <si>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</si>
  <si>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</si>
  <si>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</si>
  <si>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</si>
  <si>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</si>
  <si>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</si>
  <si>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</si>
  <si>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</si>
  <si>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</si>
  <si>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</si>
  <si>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</si>
  <si>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</si>
  <si>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</si>
  <si>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</si>
  <si>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</si>
  <si>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</si>
  <si>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</si>
  <si>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</si>
  <si>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</si>
  <si>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</si>
  <si>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</si>
  <si>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</si>
  <si>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</si>
  <si>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</si>
  <si>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</si>
  <si>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</si>
  <si>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</si>
  <si>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</si>
  <si>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</si>
  <si>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</si>
  <si>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</si>
  <si>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</si>
  <si>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</si>
  <si>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</si>
  <si>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</si>
  <si>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</si>
  <si>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</si>
  <si>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</si>
  <si>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</si>
  <si>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</si>
  <si>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</si>
  <si>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</si>
  <si>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</si>
  <si>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</si>
  <si>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</si>
  <si>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</si>
  <si>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</si>
  <si>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</si>
  <si>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</si>
  <si>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</si>
  <si>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</si>
  <si>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</si>
  <si>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</si>
  <si>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</si>
  <si>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</si>
  <si>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</si>
  <si>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</si>
  <si>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</si>
  <si>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</si>
  <si>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</si>
  <si>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</si>
  <si>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</si>
  <si>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</si>
  <si>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</si>
  <si>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</si>
  <si>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</si>
  <si>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</si>
  <si>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</si>
  <si>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</si>
  <si>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</si>
  <si>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</si>
  <si>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</si>
  <si>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</si>
  <si>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</si>
  <si>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</si>
  <si>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</si>
  <si>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</si>
  <si>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</si>
  <si>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</si>
  <si>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</si>
  <si>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</si>
  <si>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</si>
  <si>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</si>
  <si>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</si>
  <si>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</si>
  <si>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</si>
  <si>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</si>
  <si>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</si>
  <si>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</si>
  <si>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</si>
  <si>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</si>
  <si>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</si>
  <si>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</si>
  <si>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</si>
  <si>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</si>
  <si>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</si>
  <si>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</si>
  <si>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</si>
  <si>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</si>
  <si>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</si>
  <si>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</si>
  <si>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</si>
  <si>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</si>
  <si>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</si>
  <si>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</si>
  <si>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</si>
  <si>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</si>
  <si>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</si>
  <si>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</si>
  <si>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</si>
  <si>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</si>
  <si>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</si>
  <si>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</si>
  <si>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</si>
  <si>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</si>
  <si>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</si>
  <si>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</si>
  <si>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</si>
  <si>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</si>
  <si>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</si>
  <si>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</si>
  <si>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</si>
  <si>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</si>
  <si>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</si>
  <si>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</si>
  <si>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</si>
  <si>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</si>
  <si>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</si>
  <si>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</si>
  <si>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</si>
  <si>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</si>
  <si>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</si>
  <si>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</si>
  <si>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</si>
  <si>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</si>
  <si>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</si>
  <si>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</si>
  <si>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</si>
  <si>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</si>
  <si>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</si>
  <si>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</si>
  <si>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</si>
  <si>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</si>
  <si>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</si>
  <si>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</si>
  <si>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</si>
  <si>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</si>
  <si>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</si>
  <si>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</si>
  <si>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</si>
  <si>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</si>
  <si>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</si>
  <si>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</si>
  <si>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</si>
  <si>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</si>
  <si>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</si>
  <si>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</si>
  <si>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</si>
  <si>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</si>
  <si>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</si>
  <si>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</si>
  <si>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</si>
  <si>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</si>
  <si>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</si>
  <si>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</si>
  <si>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</si>
  <si>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</si>
  <si>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</si>
  <si>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</si>
  <si>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</si>
  <si>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</si>
  <si>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</si>
  <si>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</si>
  <si>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</si>
  <si>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</si>
  <si>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</si>
  <si>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</si>
  <si>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</si>
  <si>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</si>
  <si>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</si>
  <si>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</si>
  <si>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</si>
  <si>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</si>
  <si>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</si>
  <si>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</si>
  <si>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</si>
  <si>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</si>
  <si>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</si>
  <si>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</si>
  <si>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</si>
  <si>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</si>
  <si>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</si>
  <si>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</si>
  <si>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</si>
  <si>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</si>
  <si>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</si>
  <si>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</si>
  <si>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</si>
  <si>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</si>
  <si>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</si>
  <si>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</si>
  <si>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</si>
  <si>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</si>
  <si>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</si>
  <si>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</si>
  <si>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</si>
  <si>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</si>
  <si>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</si>
  <si>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</si>
  <si>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</si>
  <si>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</si>
  <si>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</si>
  <si>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</si>
  <si>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</si>
  <si>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</si>
  <si>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</si>
  <si>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</si>
  <si>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</si>
  <si>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</si>
  <si>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</si>
  <si>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</si>
  <si>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</si>
  <si>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</si>
  <si>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</si>
  <si>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</si>
  <si>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</si>
  <si>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</si>
  <si>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</si>
  <si>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</si>
  <si>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</si>
  <si>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</si>
  <si>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</si>
  <si>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</si>
  <si>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</si>
  <si>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</si>
  <si>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</si>
  <si>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</si>
  <si>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</si>
  <si>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</si>
  <si>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</si>
  <si>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</si>
  <si>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</si>
  <si>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</si>
  <si>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</si>
  <si>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</si>
  <si>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</si>
  <si>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</si>
  <si>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</si>
  <si>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</si>
  <si>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</si>
  <si>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</si>
  <si>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</si>
  <si>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</si>
  <si>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</si>
  <si>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</si>
  <si>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</si>
  <si>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</si>
  <si>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</si>
  <si>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</si>
  <si>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</si>
  <si>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</si>
  <si>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</si>
  <si>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</si>
  <si>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</si>
  <si>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</si>
  <si>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</si>
  <si>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</si>
  <si>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</si>
  <si>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</si>
  <si>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</si>
  <si>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</si>
  <si>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</si>
  <si>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</si>
  <si>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</si>
  <si>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</si>
  <si>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</si>
  <si>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</si>
  <si>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</si>
  <si>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</si>
  <si>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</si>
  <si>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</si>
  <si>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</si>
  <si>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</si>
  <si>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</si>
  <si>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</si>
  <si>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</si>
  <si>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</si>
  <si>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</si>
  <si>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</si>
  <si>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</si>
  <si>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</si>
  <si>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</si>
  <si>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</si>
  <si>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</si>
  <si>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</si>
  <si>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</si>
  <si>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</si>
  <si>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</si>
  <si>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</si>
  <si>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</si>
  <si>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</si>
  <si>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</si>
  <si>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</si>
  <si>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</si>
  <si>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</si>
  <si>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</si>
  <si>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</si>
  <si>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</si>
  <si>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</si>
  <si>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</si>
  <si>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</si>
  <si>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</si>
  <si>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</si>
  <si>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</si>
  <si>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</si>
  <si>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</si>
  <si>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</si>
  <si>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</si>
  <si>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</si>
  <si>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</si>
  <si>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</si>
  <si>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</si>
  <si>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</si>
  <si>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</si>
  <si>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</si>
  <si>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</si>
  <si>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</si>
  <si>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</si>
  <si>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</si>
  <si>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</si>
  <si>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</si>
  <si>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</si>
  <si>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</si>
  <si>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</si>
  <si>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</si>
  <si>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</si>
  <si>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</si>
  <si>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</si>
  <si>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</si>
  <si>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</si>
  <si>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</si>
  <si>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</si>
  <si>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</si>
  <si>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</si>
  <si>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</si>
  <si>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</si>
  <si>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</si>
  <si>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</si>
  <si>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</si>
  <si>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</si>
  <si>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</si>
  <si>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</si>
  <si>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</si>
  <si>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</si>
  <si>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</si>
  <si>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</si>
  <si>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</si>
  <si>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</si>
  <si>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</si>
  <si>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</si>
  <si>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</si>
  <si>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</si>
  <si>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</si>
  <si>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</si>
  <si>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</si>
  <si>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</si>
  <si>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</si>
  <si>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</si>
  <si>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</si>
  <si>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</si>
  <si>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</si>
  <si>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</si>
  <si>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</si>
  <si>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</si>
  <si>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</si>
  <si>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</si>
  <si>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</si>
  <si>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</si>
  <si>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</si>
  <si>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</si>
  <si>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</si>
  <si>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</si>
  <si>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</si>
  <si>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</si>
  <si>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</si>
  <si>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</si>
  <si>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</si>
  <si>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</si>
  <si>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</si>
  <si>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</si>
  <si>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</si>
  <si>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</si>
  <si>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</si>
  <si>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</si>
  <si>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</si>
  <si>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</si>
  <si>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</si>
  <si>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</si>
  <si>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</si>
  <si>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</si>
  <si>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</si>
  <si>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</si>
  <si>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</si>
  <si>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</si>
  <si>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</si>
  <si>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</si>
  <si>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</si>
  <si>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</si>
  <si>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</si>
  <si>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</si>
  <si>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</si>
  <si>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</si>
  <si>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</si>
  <si>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</si>
  <si>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</si>
  <si>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</si>
  <si>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</si>
  <si>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</si>
  <si>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</si>
  <si>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</si>
  <si>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</si>
  <si>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</si>
  <si>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</si>
  <si>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</si>
  <si>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</si>
  <si>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</si>
  <si>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</si>
  <si>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</si>
  <si>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</si>
  <si>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</si>
  <si>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</si>
  <si>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</si>
  <si>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</si>
  <si>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</si>
  <si>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</si>
  <si>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</si>
  <si>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</si>
  <si>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</si>
  <si>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</si>
  <si>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</si>
  <si>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</si>
  <si>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</si>
  <si>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</si>
  <si>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</si>
  <si>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</si>
  <si>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</si>
  <si>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</si>
  <si>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</si>
  <si>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</si>
  <si>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</si>
  <si>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</si>
  <si>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</si>
  <si>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</si>
  <si>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</si>
  <si>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</si>
  <si>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</si>
  <si>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</si>
  <si>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</si>
  <si>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</si>
  <si>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</si>
  <si>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</si>
  <si>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</si>
  <si>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</si>
  <si>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</si>
  <si>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</si>
  <si>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</si>
  <si>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</si>
  <si>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</si>
  <si>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</si>
  <si>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</si>
  <si>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</si>
  <si>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</si>
  <si>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</si>
  <si>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</si>
  <si>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</si>
  <si>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</si>
  <si>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</si>
  <si>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</si>
  <si>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</si>
  <si>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</si>
  <si>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</si>
  <si>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</si>
  <si>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</si>
  <si>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</si>
  <si>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</si>
  <si>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</si>
  <si>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</si>
  <si>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</si>
  <si>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</si>
  <si>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</si>
  <si>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</si>
  <si>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</si>
  <si>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</si>
  <si>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</si>
  <si>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</si>
  <si>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</si>
  <si>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</si>
  <si>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</si>
  <si>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</si>
  <si>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</si>
  <si>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</si>
  <si>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</si>
  <si>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</si>
  <si>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</si>
  <si>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</si>
  <si>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</si>
  <si>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</si>
  <si>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</si>
  <si>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</si>
  <si>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</si>
  <si>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</si>
  <si>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</si>
  <si>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</si>
  <si>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</si>
  <si>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</si>
  <si>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</si>
  <si>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</si>
  <si>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</si>
  <si>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</si>
  <si>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</si>
  <si>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</si>
  <si>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</si>
  <si>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</si>
  <si>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</si>
  <si>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</si>
  <si>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</si>
  <si>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</si>
  <si>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</si>
  <si>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</si>
  <si>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</si>
  <si>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</si>
  <si>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</si>
  <si>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</si>
  <si>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</si>
  <si>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</si>
  <si>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</si>
  <si>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</si>
  <si>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</si>
  <si>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</si>
  <si>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</si>
  <si>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</si>
  <si>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</si>
  <si>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</si>
  <si>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</si>
  <si>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</si>
  <si>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</si>
  <si>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</si>
  <si>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</si>
  <si>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</si>
  <si>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</si>
  <si>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</si>
  <si>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</si>
  <si>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</si>
  <si>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</si>
  <si>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</si>
  <si>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</si>
  <si>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</si>
  <si>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</si>
  <si>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</si>
  <si>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</si>
  <si>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</si>
  <si>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</si>
  <si>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</si>
  <si>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</si>
  <si>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</si>
  <si>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</si>
  <si>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</si>
  <si>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</si>
  <si>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</si>
  <si>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</si>
  <si>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</si>
  <si>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</si>
  <si>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</si>
  <si>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</si>
  <si>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</si>
  <si>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</si>
  <si>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</si>
  <si>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</si>
  <si>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</si>
  <si>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</si>
  <si>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</si>
  <si>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</si>
  <si>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</si>
  <si>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</si>
  <si>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</si>
  <si>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</si>
  <si>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</si>
  <si>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</si>
  <si>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</si>
  <si>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</si>
  <si>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</si>
  <si>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</si>
  <si>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</si>
  <si>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</si>
  <si>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</si>
  <si>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</si>
  <si>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</si>
  <si>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</si>
  <si>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</si>
  <si>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</si>
  <si>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</si>
  <si>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</si>
  <si>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</si>
  <si>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</si>
  <si>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</si>
  <si>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</si>
  <si>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</si>
  <si>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</si>
  <si>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</si>
  <si>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</si>
  <si>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</si>
  <si>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</si>
  <si>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</si>
  <si>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</si>
  <si>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</si>
  <si>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</si>
  <si>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</si>
  <si>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</si>
  <si>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</si>
  <si>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</si>
  <si>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</si>
  <si>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</si>
  <si>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</si>
  <si>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</si>
  <si>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</si>
  <si>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</si>
  <si>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</si>
  <si>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</si>
  <si>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</si>
  <si>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</si>
  <si>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</si>
  <si>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</si>
  <si>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</si>
  <si>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</si>
  <si>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</si>
  <si>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</si>
  <si>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</si>
  <si>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</si>
  <si>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</si>
  <si>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</si>
  <si>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</si>
  <si>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</si>
  <si>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</si>
  <si>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</si>
  <si>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</si>
  <si>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</si>
  <si>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</si>
  <si>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</si>
  <si>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</si>
  <si>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</si>
  <si>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</si>
  <si>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</si>
  <si>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</si>
  <si>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</si>
  <si>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</si>
  <si>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</si>
  <si>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</si>
  <si>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</si>
  <si>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</si>
  <si>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</si>
  <si>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</si>
  <si>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</si>
  <si>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</si>
  <si>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</si>
  <si>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</si>
  <si>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</si>
  <si>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</si>
  <si>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</si>
  <si>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</si>
  <si>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</si>
  <si>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</si>
  <si>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</si>
  <si>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</si>
  <si>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</si>
  <si>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</si>
  <si>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</si>
  <si>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</si>
  <si>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</si>
  <si>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</si>
  <si>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</si>
  <si>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</si>
  <si>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</si>
  <si>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</si>
  <si>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</si>
  <si>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</si>
  <si>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</si>
  <si>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</si>
  <si>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</si>
  <si>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</si>
  <si>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</si>
  <si>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</si>
  <si>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</si>
  <si>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</si>
  <si>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</si>
  <si>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</si>
  <si>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</si>
  <si>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</si>
  <si>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</si>
  <si>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</si>
  <si>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</si>
  <si>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</si>
  <si>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</si>
  <si>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</si>
  <si>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</si>
  <si>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</si>
  <si>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</si>
  <si>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</si>
  <si>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</si>
  <si>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</si>
  <si>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</si>
  <si>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</si>
  <si>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</si>
  <si>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</si>
  <si>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</si>
  <si>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</si>
  <si>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</si>
  <si>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</si>
  <si>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</si>
  <si>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</si>
  <si>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</si>
  <si>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</si>
  <si>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</si>
  <si>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</si>
  <si>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</si>
  <si>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</si>
  <si>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</si>
  <si>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</si>
  <si>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</si>
  <si>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</si>
  <si>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</si>
  <si>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</si>
  <si>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</si>
  <si>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</si>
  <si>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</si>
  <si>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</si>
  <si>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</si>
  <si>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</si>
  <si>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</si>
  <si>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</si>
  <si>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</si>
  <si>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</si>
  <si>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</si>
  <si>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</si>
  <si>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</si>
  <si>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</si>
  <si>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</si>
  <si>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</si>
  <si>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</si>
  <si>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</si>
  <si>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</si>
  <si>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</si>
  <si>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</si>
  <si>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</si>
  <si>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</si>
  <si>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</si>
  <si>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</si>
  <si>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</si>
  <si>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</si>
  <si>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</si>
  <si>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</si>
  <si>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</si>
  <si>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</si>
  <si>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</si>
  <si>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</si>
  <si>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</si>
  <si>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</si>
  <si>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</si>
  <si>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</si>
  <si>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</si>
  <si>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</si>
  <si>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</si>
  <si>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</si>
  <si>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</si>
  <si>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</si>
  <si>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</si>
  <si>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</si>
  <si>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</si>
  <si>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</si>
  <si>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</si>
  <si>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</si>
  <si>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</si>
  <si>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</si>
  <si>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</si>
  <si>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</si>
  <si>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</si>
  <si>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</si>
  <si>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</si>
  <si>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</si>
  <si>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</si>
  <si>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</si>
  <si>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</si>
  <si>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</si>
  <si>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</si>
  <si>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</si>
  <si>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</si>
  <si>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</si>
  <si>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</si>
  <si>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</si>
  <si>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</si>
  <si>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</si>
  <si>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</si>
  <si>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</si>
  <si>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</si>
  <si>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</si>
  <si>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</si>
  <si>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</si>
  <si>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</si>
  <si>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</si>
  <si>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</si>
  <si>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</si>
  <si>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</si>
  <si>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</si>
  <si>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</si>
  <si>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</si>
  <si>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</si>
  <si>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</si>
  <si>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</si>
  <si>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</si>
  <si>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</si>
  <si>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</si>
  <si>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</si>
  <si>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</si>
  <si>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</si>
  <si>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</si>
  <si>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</si>
  <si>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</si>
  <si>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</si>
  <si>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</si>
  <si>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</si>
  <si>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</si>
  <si>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</si>
  <si>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</si>
  <si>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</si>
  <si>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</si>
  <si>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</si>
  <si>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</si>
  <si>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</si>
  <si>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</si>
  <si>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</si>
  <si>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</si>
  <si>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</si>
  <si>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</si>
  <si>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</si>
  <si>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</si>
  <si>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</si>
  <si>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</si>
  <si>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</si>
  <si>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</si>
  <si>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</si>
  <si>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</si>
  <si>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</si>
  <si>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</si>
  <si>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</si>
  <si>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</si>
  <si>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</si>
  <si>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</si>
  <si>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</si>
  <si>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</si>
  <si>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</si>
  <si>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</si>
  <si>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</si>
  <si>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</si>
  <si>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</si>
  <si>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</si>
  <si>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</si>
  <si>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</si>
  <si>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</si>
  <si>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</si>
  <si>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</si>
  <si>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</si>
  <si>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</si>
  <si>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</si>
  <si>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</si>
  <si>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</si>
  <si>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</si>
  <si>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</si>
  <si>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</si>
  <si>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</si>
  <si>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</si>
  <si>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</si>
  <si>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</si>
  <si>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</si>
  <si>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</si>
  <si>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</si>
  <si>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</si>
  <si>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</si>
  <si>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</si>
  <si>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</si>
  <si>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</si>
  <si>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</si>
  <si>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</si>
  <si>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</si>
  <si>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</si>
  <si>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</si>
  <si>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</si>
  <si>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</si>
  <si>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</si>
  <si>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</si>
  <si>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</si>
  <si>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</si>
  <si>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</si>
  <si>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</si>
  <si>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</si>
  <si>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</si>
  <si>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</si>
  <si>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</si>
  <si>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</si>
  <si>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</si>
  <si>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</si>
  <si>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</si>
  <si>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</si>
  <si>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</si>
  <si>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</si>
  <si>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</si>
  <si>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</si>
  <si>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</si>
  <si>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</si>
  <si>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</si>
  <si>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</si>
  <si>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</si>
  <si>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</si>
  <si>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</si>
  <si>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</si>
  <si>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</si>
  <si>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</si>
  <si>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</si>
  <si>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</si>
  <si>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</si>
  <si>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</si>
  <si>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</si>
  <si>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</si>
  <si>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</si>
  <si>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</si>
  <si>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</si>
  <si>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</si>
  <si>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</si>
  <si>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</si>
  <si>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</si>
  <si>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</si>
  <si>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</si>
  <si>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</si>
  <si>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</si>
  <si>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</si>
  <si>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</si>
  <si>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</si>
  <si>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</si>
  <si>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</si>
  <si>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</si>
  <si>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</si>
  <si>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</si>
  <si>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</si>
  <si>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</si>
  <si>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</si>
  <si>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</si>
  <si>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</si>
  <si>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</si>
  <si>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</si>
  <si>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</si>
  <si>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</si>
  <si>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</si>
  <si>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</si>
  <si>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</si>
  <si>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</si>
  <si>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</si>
  <si>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</si>
  <si>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</si>
  <si>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</si>
  <si>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</si>
  <si>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</si>
  <si>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</si>
  <si>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</si>
  <si>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</si>
  <si>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</si>
  <si>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</si>
  <si>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</si>
  <si>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</si>
  <si>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</si>
  <si>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</si>
  <si>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</si>
  <si>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</si>
  <si>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</si>
  <si>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</si>
  <si>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</si>
  <si>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</si>
  <si>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</si>
  <si>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</si>
  <si>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</si>
  <si>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</si>
  <si>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</si>
  <si>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</si>
  <si>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</si>
  <si>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</si>
  <si>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</si>
  <si>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</si>
  <si>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</si>
  <si>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</si>
  <si>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</si>
  <si>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</si>
  <si>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</si>
  <si>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</si>
  <si>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</si>
  <si>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</si>
  <si>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</si>
  <si>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</si>
  <si>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</si>
  <si>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</si>
  <si>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</si>
  <si>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</si>
  <si>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</si>
  <si>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</si>
  <si>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</si>
  <si>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</si>
  <si>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</si>
  <si>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</si>
  <si>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</si>
  <si>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</si>
  <si>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</si>
  <si>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</si>
  <si>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</si>
  <si>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</si>
  <si>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</si>
  <si>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</si>
  <si>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</si>
  <si>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</si>
  <si>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</si>
  <si>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</si>
  <si>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</si>
  <si>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</si>
  <si>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</si>
  <si>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</si>
  <si>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</si>
  <si>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</si>
  <si>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</si>
  <si>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</si>
  <si>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</si>
  <si>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</si>
  <si>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</si>
  <si>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</si>
  <si>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</si>
  <si>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</si>
  <si>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</si>
  <si>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</si>
  <si>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</si>
  <si>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</si>
  <si>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</si>
  <si>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</si>
  <si>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</si>
  <si>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</si>
  <si>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</si>
  <si>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</si>
  <si>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</si>
  <si>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</si>
  <si>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</si>
  <si>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</si>
  <si>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</si>
  <si>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</si>
  <si>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</si>
  <si>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</si>
  <si>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</si>
  <si>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</si>
  <si>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</si>
  <si>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</si>
  <si>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</si>
  <si>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</si>
  <si>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</si>
  <si>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</si>
  <si>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</si>
  <si>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</si>
  <si>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</si>
  <si>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</si>
  <si>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</si>
  <si>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</si>
  <si>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</si>
  <si>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</si>
  <si>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</si>
  <si>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</si>
  <si>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</si>
  <si>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</si>
  <si>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</si>
  <si>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</si>
  <si>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</si>
  <si>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</si>
  <si>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</si>
  <si>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</si>
  <si>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</si>
  <si>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</si>
  <si>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</si>
  <si>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</si>
  <si>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</si>
  <si>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</si>
  <si>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</si>
  <si>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</si>
  <si>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</si>
  <si>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</si>
  <si>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</si>
  <si>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</si>
  <si>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</si>
  <si>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</si>
  <si>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</si>
  <si>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</si>
  <si>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</si>
  <si>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</si>
  <si>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</si>
  <si>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</si>
  <si>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</si>
  <si>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</si>
  <si>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</si>
  <si>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</si>
  <si>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</si>
  <si>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</si>
  <si>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</si>
  <si>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</si>
  <si>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</si>
  <si>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</si>
  <si>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</si>
  <si>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</si>
  <si>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</si>
  <si>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</si>
  <si>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</si>
  <si>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</si>
  <si>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</si>
  <si>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</si>
  <si>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</si>
  <si>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</si>
  <si>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</si>
  <si>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</si>
  <si>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</si>
  <si>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</si>
  <si>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</si>
  <si>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</si>
  <si>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</si>
  <si>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</si>
  <si>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</si>
  <si>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</si>
  <si>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</si>
  <si>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</si>
  <si>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</si>
  <si>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</si>
  <si>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</si>
  <si>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</si>
  <si>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</si>
  <si>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</si>
  <si>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</si>
  <si>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</si>
  <si>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</si>
  <si>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</si>
  <si>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</si>
  <si>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</si>
  <si>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</si>
  <si>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</si>
  <si>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</si>
  <si>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</si>
  <si>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</si>
  <si>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</si>
  <si>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</si>
  <si>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</si>
  <si>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</si>
  <si>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</si>
  <si>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</si>
  <si>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</si>
  <si>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</si>
  <si>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</si>
  <si>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</si>
  <si>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</si>
  <si>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</si>
  <si>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</si>
  <si>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</si>
  <si>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</si>
  <si>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</si>
  <si>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</si>
  <si>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</si>
  <si>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</si>
  <si>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</si>
  <si>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</si>
  <si>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</si>
  <si>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</si>
  <si>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</si>
  <si>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</si>
  <si>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</si>
  <si>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</si>
  <si>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</si>
  <si>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</si>
  <si>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</si>
  <si>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</si>
  <si>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</si>
  <si>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</si>
  <si>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</si>
  <si>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</si>
  <si>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</si>
  <si>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</si>
  <si>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</si>
  <si>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</si>
  <si>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</si>
  <si>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</si>
  <si>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</si>
  <si>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</si>
  <si>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</si>
  <si>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</si>
  <si>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</si>
  <si>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</si>
  <si>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</si>
  <si>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</si>
  <si>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</si>
  <si>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</si>
  <si>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</si>
  <si>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</si>
  <si>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</si>
  <si>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</si>
  <si>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</si>
  <si>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</si>
  <si>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</si>
  <si>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</si>
  <si>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</si>
  <si>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</si>
  <si>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</si>
  <si>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</si>
  <si>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</si>
  <si>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</si>
  <si>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</si>
  <si>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</si>
  <si>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</si>
  <si>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</si>
  <si>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</si>
  <si>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</si>
  <si>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</si>
  <si>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</si>
  <si>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</si>
  <si>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</si>
  <si>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</si>
  <si>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</si>
  <si>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</si>
  <si>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</si>
  <si>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</si>
  <si>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</si>
  <si>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</si>
  <si>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</si>
  <si>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</si>
  <si>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</si>
  <si>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</si>
  <si>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</si>
  <si>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</si>
  <si>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</si>
  <si>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</si>
  <si>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</si>
  <si>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</si>
  <si>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</si>
  <si>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</si>
  <si>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</si>
  <si>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</si>
  <si>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</si>
  <si>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</si>
  <si>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</si>
  <si>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</si>
  <si>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</si>
  <si>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</si>
  <si>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</si>
  <si>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</si>
  <si>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</si>
  <si>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</si>
  <si>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</si>
  <si>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</si>
  <si>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</si>
  <si>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</si>
  <si>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</si>
  <si>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</si>
  <si>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</si>
  <si>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</si>
  <si>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</si>
  <si>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</si>
  <si>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</si>
  <si>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</si>
  <si>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</si>
  <si>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</si>
  <si>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</si>
  <si>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</si>
  <si>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</si>
  <si>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</si>
  <si>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</si>
  <si>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</si>
  <si>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</si>
  <si>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</si>
  <si>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</si>
  <si>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</si>
  <si>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</si>
  <si>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</si>
  <si>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</si>
  <si>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</si>
  <si>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</si>
  <si>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</si>
  <si>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</si>
  <si>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</si>
  <si>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</si>
  <si>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</si>
  <si>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</si>
  <si>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</si>
  <si>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</si>
  <si>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</si>
  <si>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</si>
  <si>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</si>
  <si>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</si>
  <si>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</si>
  <si>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</si>
  <si>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</si>
  <si>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</si>
  <si>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</si>
  <si>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</si>
  <si>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</si>
  <si>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</si>
  <si>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</si>
  <si>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</si>
  <si>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</si>
  <si>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</si>
  <si>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</si>
  <si>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</si>
  <si>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</si>
  <si>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</si>
  <si>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</si>
  <si>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</si>
  <si>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</si>
  <si>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</si>
  <si>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</si>
  <si>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</si>
  <si>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</si>
  <si>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</si>
  <si>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</si>
  <si>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</si>
  <si>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</si>
  <si>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</si>
  <si>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</si>
  <si>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</si>
  <si>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</si>
  <si>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</si>
  <si>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</si>
  <si>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</si>
  <si>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</si>
  <si>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</si>
  <si>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</si>
  <si>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</si>
  <si>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</si>
  <si>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</si>
  <si>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</si>
  <si>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</si>
  <si>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</si>
  <si>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</si>
  <si>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</si>
  <si>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</si>
  <si>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</si>
  <si>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</si>
  <si>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</si>
  <si>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</si>
  <si>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</si>
  <si>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</si>
  <si>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</si>
  <si>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</si>
  <si>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</si>
  <si>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</si>
  <si>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</si>
  <si>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</si>
  <si>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</si>
  <si>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</si>
  <si>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</si>
  <si>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</si>
  <si>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</si>
  <si>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</si>
  <si>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</si>
  <si>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</si>
  <si>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</si>
  <si>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</si>
  <si>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</si>
  <si>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</si>
  <si>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</si>
  <si>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</si>
  <si>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</si>
  <si>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</si>
  <si>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</si>
  <si>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</si>
  <si>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</si>
  <si>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</si>
  <si>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</si>
  <si>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</si>
  <si>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</si>
  <si>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</si>
  <si>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</si>
  <si>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</si>
  <si>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</si>
  <si>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</si>
  <si>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</si>
  <si>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</si>
  <si>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</si>
  <si>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</si>
  <si>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</si>
  <si>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</si>
  <si>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</si>
  <si>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</si>
  <si>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</si>
  <si>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</si>
  <si>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</si>
  <si>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</si>
  <si>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</si>
  <si>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</si>
  <si>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</si>
  <si>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</si>
  <si>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</si>
  <si>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</si>
  <si>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</si>
  <si>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</si>
  <si>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</si>
  <si>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</si>
  <si>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</si>
  <si>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</si>
  <si>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</si>
  <si>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</si>
  <si>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</si>
  <si>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</si>
  <si>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</si>
  <si>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</si>
  <si>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</si>
  <si>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</si>
  <si>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</si>
  <si>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</si>
  <si>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</si>
  <si>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</si>
  <si>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</si>
  <si>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</si>
  <si>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</si>
  <si>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</si>
  <si>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</si>
  <si>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</si>
  <si>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</si>
  <si>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</si>
  <si>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</si>
  <si>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</si>
  <si>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</si>
  <si>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</si>
  <si>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</si>
  <si>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</si>
  <si>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</si>
  <si>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</si>
  <si>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</si>
  <si>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</si>
  <si>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</si>
  <si>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</si>
  <si>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</si>
  <si>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</si>
  <si>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</si>
  <si>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</si>
  <si>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</si>
  <si>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</si>
  <si>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</si>
  <si>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</si>
  <si>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</si>
  <si>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</si>
  <si>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</si>
  <si>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</si>
  <si>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</si>
  <si>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</si>
  <si>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</si>
  <si>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</si>
  <si>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</si>
  <si>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</si>
  <si>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</si>
  <si>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</si>
  <si>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</si>
  <si>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</si>
  <si>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</si>
  <si>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</si>
  <si>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</si>
  <si>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</si>
  <si>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</si>
  <si>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</si>
  <si>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</si>
  <si>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</si>
  <si>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</si>
  <si>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</si>
  <si>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</si>
  <si>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</si>
  <si>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</si>
  <si>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</si>
  <si>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</si>
  <si>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</si>
  <si>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</si>
  <si>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</si>
  <si>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</si>
  <si>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</si>
  <si>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</si>
  <si>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</si>
  <si>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</si>
  <si>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</si>
  <si>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</si>
  <si>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</si>
  <si>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</si>
  <si>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</si>
  <si>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</si>
  <si>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</si>
  <si>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</si>
  <si>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</si>
  <si>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</si>
  <si>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</si>
  <si>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</si>
  <si>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</si>
  <si>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</si>
  <si>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</si>
  <si>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</si>
  <si>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</si>
  <si>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</si>
  <si>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</si>
  <si>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</si>
  <si>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</si>
  <si>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</si>
  <si>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</si>
  <si>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</si>
  <si>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</si>
  <si>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</si>
  <si>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</si>
  <si>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</si>
  <si>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</si>
  <si>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</si>
  <si>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</si>
  <si>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</si>
  <si>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</si>
  <si>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</si>
  <si>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</si>
  <si>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</si>
  <si>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</si>
  <si>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</si>
  <si>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</si>
  <si>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</si>
  <si>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</si>
  <si>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</si>
  <si>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</si>
  <si>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</si>
  <si>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</si>
  <si>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</si>
  <si>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</si>
  <si>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</si>
  <si>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</si>
  <si>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</si>
  <si>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</si>
  <si>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</si>
  <si>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</si>
  <si>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</si>
  <si>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</si>
  <si>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</si>
  <si>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</si>
  <si>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</si>
  <si>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</si>
  <si>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</si>
  <si>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</si>
  <si>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</si>
  <si>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</si>
  <si>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</si>
  <si>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</si>
  <si>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</si>
  <si>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</si>
  <si>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</si>
  <si>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</si>
  <si>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</si>
  <si>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</si>
  <si>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</si>
  <si>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</si>
  <si>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</si>
  <si>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</si>
  <si>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</si>
  <si>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</si>
  <si>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</si>
  <si>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</si>
  <si>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</si>
  <si>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</si>
  <si>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</si>
  <si>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</si>
  <si>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</si>
  <si>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</si>
  <si>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</si>
  <si>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</si>
  <si>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</si>
  <si>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</si>
  <si>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</si>
  <si>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</si>
  <si>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</si>
  <si>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</si>
  <si>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</si>
  <si>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</si>
  <si>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</si>
  <si>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</si>
  <si>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</si>
  <si>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</si>
  <si>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</si>
  <si>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</si>
  <si>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</si>
  <si>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</si>
  <si>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</si>
  <si>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</si>
  <si>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</si>
  <si>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</si>
  <si>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</si>
  <si>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</si>
  <si>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</si>
  <si>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</si>
  <si>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</si>
  <si>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</si>
  <si>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</si>
  <si>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</si>
  <si>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</si>
  <si>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</si>
  <si>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</si>
  <si>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</si>
  <si>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</si>
  <si>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</si>
  <si>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</si>
  <si>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</si>
  <si>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</si>
  <si>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</si>
  <si>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</si>
  <si>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</si>
  <si>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</si>
  <si>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</si>
  <si>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</si>
  <si>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</si>
  <si>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</si>
  <si>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</si>
  <si>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</si>
  <si>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</si>
  <si>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</si>
  <si>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</si>
  <si>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</si>
  <si>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</si>
  <si>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</si>
  <si>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</si>
  <si>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</si>
  <si>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</si>
  <si>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</si>
  <si>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</si>
  <si>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</si>
  <si>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</si>
  <si>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</si>
  <si>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</si>
  <si>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</si>
  <si>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</si>
  <si>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</si>
  <si>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</si>
  <si>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</si>
  <si>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</si>
  <si>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</si>
  <si>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</si>
  <si>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</si>
  <si>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</si>
  <si>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</si>
  <si>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</si>
  <si>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</si>
  <si>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</si>
  <si>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</si>
  <si>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</si>
  <si>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</si>
  <si>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</si>
  <si>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</si>
  <si>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</si>
  <si>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</si>
  <si>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</si>
  <si>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</si>
  <si>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</si>
  <si>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</si>
  <si>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</si>
  <si>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</si>
  <si>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</si>
  <si>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</si>
  <si>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</si>
  <si>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</si>
  <si>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</si>
  <si>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</si>
  <si>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</si>
  <si>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</si>
  <si>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</si>
  <si>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</si>
  <si>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</si>
  <si>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</si>
  <si>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</si>
  <si>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</si>
  <si>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</si>
  <si>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</si>
  <si>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</si>
  <si>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</si>
  <si>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</si>
  <si>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</si>
  <si>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</si>
  <si>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</si>
  <si>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</si>
  <si>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</si>
  <si>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</si>
  <si>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</si>
  <si>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</si>
  <si>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</si>
  <si>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</si>
  <si>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</si>
  <si>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</si>
  <si>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</si>
  <si>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</si>
  <si>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</si>
  <si>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</si>
  <si>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</si>
  <si>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</si>
  <si>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</si>
  <si>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</si>
  <si>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</si>
  <si>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</si>
  <si>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</si>
  <si>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</si>
  <si>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</si>
  <si>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</si>
  <si>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</si>
  <si>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</si>
  <si>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</si>
  <si>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</si>
  <si>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</si>
  <si>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</si>
  <si>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</si>
  <si>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</si>
  <si>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</si>
  <si>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</si>
  <si>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</si>
  <si>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</si>
  <si>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</si>
  <si>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</si>
  <si>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</si>
  <si>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</si>
  <si>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</si>
  <si>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</si>
  <si>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</si>
  <si>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</si>
  <si>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</si>
  <si>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</si>
  <si>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</si>
  <si>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</si>
  <si>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</si>
  <si>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</si>
  <si>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</si>
  <si>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</si>
  <si>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</si>
  <si>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</si>
  <si>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</si>
  <si>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</si>
  <si>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</si>
  <si>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</si>
  <si>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</si>
  <si>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</si>
  <si>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</si>
  <si>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</si>
  <si>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</si>
  <si>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</si>
  <si>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</si>
  <si>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</si>
  <si>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</si>
  <si>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</si>
  <si>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</si>
  <si>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</si>
  <si>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</si>
  <si>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</si>
  <si>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</si>
  <si>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</si>
  <si>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</si>
  <si>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</si>
  <si>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</si>
  <si>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</si>
  <si>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</si>
  <si>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</si>
  <si>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</si>
  <si>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</si>
  <si>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</si>
  <si>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</si>
  <si>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</si>
  <si>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</si>
  <si>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</si>
  <si>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</si>
  <si>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</si>
  <si>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</si>
  <si>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</si>
  <si>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</si>
  <si>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</si>
  <si>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</si>
  <si>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</si>
  <si>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</si>
  <si>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</si>
  <si>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</si>
  <si>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</si>
  <si>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</si>
  <si>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</si>
  <si>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</si>
  <si>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</si>
  <si>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</si>
  <si>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</si>
  <si>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</si>
  <si>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</si>
  <si>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</si>
  <si>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</si>
  <si>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</si>
  <si>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</si>
  <si>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</si>
  <si>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</si>
  <si>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</si>
  <si>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</si>
  <si>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</si>
  <si>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</si>
  <si>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</si>
  <si>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</si>
  <si>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</si>
  <si>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</si>
  <si>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</si>
  <si>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</si>
  <si>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</si>
  <si>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</si>
  <si>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</si>
  <si>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</si>
  <si>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</si>
  <si>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</si>
  <si>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</si>
  <si>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</si>
  <si>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</si>
  <si>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</si>
  <si>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</si>
  <si>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</si>
  <si>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</si>
  <si>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</si>
  <si>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</si>
  <si>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</si>
  <si>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</si>
  <si>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</si>
  <si>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</si>
  <si>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</si>
  <si>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</si>
  <si>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</si>
  <si>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</si>
  <si>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</si>
  <si>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</si>
  <si>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</si>
  <si>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</si>
  <si>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</si>
  <si>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</si>
  <si>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</si>
  <si>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</si>
  <si>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</si>
  <si>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</si>
  <si>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</si>
  <si>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</si>
  <si>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</si>
  <si>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</si>
  <si>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</si>
  <si>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</si>
  <si>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</si>
  <si>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</si>
  <si>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</si>
  <si>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</si>
  <si>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</si>
  <si>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</si>
  <si>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</si>
  <si>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</si>
  <si>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</si>
  <si>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</si>
  <si>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</si>
  <si>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</si>
  <si>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</si>
  <si>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</si>
  <si>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</si>
  <si>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</si>
  <si>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</si>
  <si>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</si>
  <si>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</si>
  <si>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</si>
  <si>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</si>
  <si>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</si>
  <si>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</si>
  <si>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</si>
  <si>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</si>
  <si>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</si>
  <si>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</si>
  <si>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</si>
  <si>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</si>
  <si>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</si>
  <si>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</si>
  <si>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</si>
  <si>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</si>
  <si>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</si>
  <si>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</si>
  <si>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</si>
  <si>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</si>
  <si>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</si>
  <si>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</si>
  <si>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</si>
  <si>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</si>
  <si>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</si>
  <si>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</si>
  <si>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</si>
  <si>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</si>
  <si>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</si>
  <si>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</si>
  <si>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</si>
  <si>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</si>
  <si>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</si>
  <si>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</si>
  <si>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</si>
  <si>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</si>
  <si>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</si>
  <si>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</si>
  <si>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</si>
  <si>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</si>
  <si>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</si>
  <si>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</si>
  <si>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</si>
  <si>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</si>
  <si>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</si>
  <si>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</si>
  <si>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</si>
  <si>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</si>
  <si>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</si>
  <si>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</si>
  <si>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</si>
  <si>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</si>
  <si>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</si>
  <si>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</si>
  <si>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</si>
  <si>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</si>
  <si>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</si>
  <si>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</si>
  <si>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</si>
  <si>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</si>
  <si>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</si>
  <si>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</si>
  <si>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</si>
  <si>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</si>
  <si>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</si>
  <si>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</si>
  <si>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</si>
  <si>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</si>
  <si>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</si>
  <si>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</si>
  <si>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</si>
  <si>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</si>
  <si>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</si>
  <si>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</si>
  <si>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</si>
  <si>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</si>
  <si>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</si>
  <si>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</si>
  <si>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</si>
  <si>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</si>
  <si>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</si>
  <si>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</si>
  <si>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</si>
  <si>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</si>
  <si>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</si>
  <si>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</si>
  <si>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</si>
  <si>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</si>
  <si>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</si>
  <si>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</si>
  <si>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</si>
  <si>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</si>
  <si>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</si>
  <si>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</si>
  <si>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</si>
  <si>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</si>
  <si>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</si>
  <si>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</si>
  <si>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</si>
  <si>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</si>
  <si>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</si>
  <si>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</si>
  <si>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</si>
  <si>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</si>
  <si>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</si>
  <si>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</si>
  <si>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</si>
  <si>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</si>
  <si>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</si>
  <si>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</si>
  <si>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</si>
  <si>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</si>
  <si>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</si>
  <si>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</si>
  <si>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</si>
  <si>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</si>
  <si>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</si>
  <si>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</si>
  <si>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</si>
  <si>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</si>
  <si>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</si>
  <si>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</si>
  <si>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</si>
  <si>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</si>
  <si>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</si>
  <si>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</si>
  <si>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</si>
  <si>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</si>
  <si>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</si>
  <si>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</si>
  <si>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</si>
  <si>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</si>
  <si>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</si>
  <si>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</si>
  <si>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</si>
  <si>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</si>
  <si>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</si>
  <si>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</si>
  <si>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</si>
  <si>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</si>
  <si>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</si>
  <si>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</si>
  <si>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</si>
  <si>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</si>
  <si>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</si>
  <si>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</si>
  <si>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</si>
  <si>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</si>
  <si>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</si>
  <si>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</si>
  <si>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</si>
  <si>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</si>
  <si>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</si>
  <si>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</si>
  <si>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</si>
  <si>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</si>
  <si>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</si>
  <si>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</si>
  <si>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</si>
  <si>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</si>
  <si>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</si>
  <si>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</si>
  <si>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</si>
  <si>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</si>
  <si>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</si>
  <si>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</si>
  <si>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</si>
  <si>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</si>
  <si>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</si>
  <si>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</si>
  <si>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</si>
  <si>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</si>
  <si>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</si>
  <si>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</si>
  <si>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</si>
  <si>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</si>
  <si>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</si>
  <si>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</si>
  <si>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</si>
  <si>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</si>
  <si>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</si>
  <si>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</si>
  <si>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</si>
  <si>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</si>
  <si>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</si>
  <si>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</si>
  <si>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</si>
  <si>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</si>
  <si>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</si>
  <si>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</si>
  <si>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</si>
  <si>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</si>
  <si>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</si>
  <si>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</si>
  <si>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</si>
  <si>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</si>
  <si>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</si>
  <si>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</si>
  <si>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</si>
  <si>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</si>
  <si>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</si>
  <si>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</si>
  <si>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</si>
  <si>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</si>
  <si>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</si>
  <si>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</si>
  <si>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</si>
  <si>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</si>
  <si>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</si>
  <si>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</si>
  <si>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</si>
  <si>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</si>
  <si>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</si>
  <si>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</si>
  <si>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</si>
  <si>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</si>
  <si>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</si>
  <si>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</si>
  <si>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</si>
  <si>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</si>
  <si>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</si>
  <si>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</si>
  <si>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</si>
  <si>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</si>
  <si>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</si>
  <si>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</si>
  <si>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</si>
  <si>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</si>
  <si>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</si>
  <si>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</si>
  <si>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</si>
  <si>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</si>
  <si>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</si>
  <si>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</si>
  <si>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</si>
  <si>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</si>
  <si>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</si>
  <si>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</si>
  <si>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</si>
  <si>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</si>
  <si>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</si>
  <si>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</si>
  <si>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</si>
  <si>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</si>
  <si>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</si>
  <si>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</si>
  <si>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</si>
  <si>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</si>
  <si>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</si>
  <si>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</si>
  <si>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</si>
  <si>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</si>
  <si>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</si>
  <si>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</si>
  <si>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</si>
  <si>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</si>
  <si>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</si>
  <si>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</si>
  <si>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</si>
  <si>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</si>
  <si>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</si>
  <si>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</si>
  <si>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</si>
  <si>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</si>
  <si>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</si>
  <si>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</si>
  <si>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</si>
  <si>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</si>
  <si>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</si>
  <si>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</si>
  <si>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</si>
  <si>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</si>
  <si>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</si>
  <si>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</si>
  <si>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</si>
  <si>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</si>
  <si>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</si>
  <si>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</si>
  <si>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</si>
  <si>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</si>
  <si>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</si>
  <si>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</si>
  <si>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</si>
  <si>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</si>
  <si>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</si>
  <si>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</si>
  <si>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</si>
  <si>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</si>
  <si>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</si>
  <si>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</si>
  <si>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</si>
  <si>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</si>
  <si>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</si>
  <si>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</si>
  <si>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</si>
  <si>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</si>
  <si>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</si>
  <si>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</si>
  <si>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</si>
  <si>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</si>
  <si>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</si>
  <si>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</si>
  <si>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</si>
  <si>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</si>
  <si>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</si>
  <si>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</si>
  <si>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</si>
  <si>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</si>
  <si>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</si>
  <si>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</si>
  <si>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</si>
  <si>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</si>
  <si>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</si>
  <si>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</si>
  <si>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</si>
  <si>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</si>
  <si>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</si>
  <si>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</si>
  <si>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</si>
  <si>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</si>
  <si>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</si>
  <si>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</si>
  <si>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</si>
  <si>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</si>
  <si>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</si>
  <si>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</si>
  <si>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</si>
  <si>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</si>
  <si>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</si>
  <si>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</si>
  <si>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</si>
  <si>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</si>
  <si>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</si>
  <si>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</si>
  <si>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</si>
  <si>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</si>
  <si>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</si>
  <si>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</si>
  <si>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</si>
  <si>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</si>
  <si>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</si>
  <si>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</si>
  <si>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</si>
  <si>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</si>
  <si>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</si>
  <si>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</si>
  <si>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</si>
  <si>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</si>
  <si>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</si>
  <si>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</si>
  <si>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</si>
  <si>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</si>
  <si>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</si>
  <si>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</si>
  <si>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</si>
  <si>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</si>
  <si>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</si>
  <si>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</si>
  <si>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</si>
  <si>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</si>
  <si>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</si>
  <si>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</si>
  <si>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</si>
  <si>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</si>
  <si>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</si>
  <si>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</si>
  <si>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</si>
  <si>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</si>
  <si>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</si>
  <si>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</si>
  <si>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</si>
  <si>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</si>
  <si>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</si>
  <si>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</si>
  <si>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</si>
  <si>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</si>
  <si>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</si>
  <si>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</si>
  <si>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</si>
  <si>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</si>
  <si>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</si>
  <si>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</si>
  <si>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</si>
  <si>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</si>
  <si>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</si>
  <si>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</si>
  <si>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</si>
  <si>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</si>
  <si>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</si>
  <si>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</si>
  <si>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</si>
  <si>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</si>
  <si>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</si>
  <si>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</si>
  <si>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</si>
  <si>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</si>
  <si>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</si>
  <si>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</si>
  <si>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</si>
  <si>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</si>
  <si>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</si>
  <si>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</si>
  <si>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</si>
  <si>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</si>
  <si>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</si>
  <si>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</si>
  <si>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</si>
  <si>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</si>
  <si>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</si>
  <si>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</si>
  <si>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</si>
  <si>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</si>
  <si>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</si>
  <si>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</si>
  <si>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</si>
  <si>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</si>
  <si>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</si>
  <si>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</si>
  <si>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</si>
  <si>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</si>
  <si>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</si>
  <si>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</si>
  <si>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</si>
  <si>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</si>
  <si>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</si>
  <si>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</si>
  <si>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</si>
  <si>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</si>
  <si>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</si>
  <si>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</si>
  <si>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</si>
  <si>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</si>
  <si>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</si>
  <si>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</si>
  <si>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</si>
  <si>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</si>
  <si>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</si>
  <si>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</si>
  <si>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</si>
  <si>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</si>
  <si>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</si>
  <si>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</si>
  <si>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</si>
  <si>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</si>
  <si>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</si>
  <si>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</si>
  <si>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</si>
  <si>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</si>
  <si>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</si>
  <si>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</si>
  <si>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</si>
  <si>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</si>
  <si>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</si>
  <si>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</si>
  <si>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</si>
  <si>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</si>
  <si>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</si>
  <si>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</si>
  <si>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</si>
  <si>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</si>
  <si>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</si>
  <si>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</si>
  <si>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</si>
  <si>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</si>
  <si>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</si>
  <si>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</si>
  <si>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</si>
  <si>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</si>
  <si>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</si>
  <si>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</si>
  <si>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</si>
  <si>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</si>
  <si>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</si>
  <si>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</si>
  <si>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</si>
  <si>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</si>
  <si>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</si>
  <si>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</si>
  <si>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</si>
  <si>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</si>
  <si>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</si>
  <si>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</si>
  <si>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</si>
  <si>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</si>
  <si>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</si>
  <si>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</si>
  <si>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</si>
  <si>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</si>
  <si>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</si>
  <si>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</si>
  <si>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</si>
  <si>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</si>
  <si>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</si>
  <si>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</si>
  <si>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</si>
  <si>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</si>
  <si>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</si>
  <si>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</si>
  <si>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</si>
  <si>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</si>
  <si>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</si>
  <si>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</si>
  <si>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</si>
  <si>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</si>
  <si>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</si>
  <si>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</si>
  <si>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</si>
  <si>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</si>
  <si>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</si>
  <si>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</si>
  <si>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</si>
  <si>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</si>
  <si>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</si>
  <si>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</si>
  <si>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</si>
  <si>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</si>
  <si>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</si>
  <si>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</si>
  <si>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</si>
  <si>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</si>
  <si>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</si>
  <si>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</si>
  <si>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</si>
  <si>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</si>
  <si>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</si>
  <si>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</si>
  <si>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</si>
  <si>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</si>
  <si>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</si>
  <si>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</si>
  <si>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</si>
  <si>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</si>
  <si>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</si>
  <si>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</si>
  <si>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</si>
  <si>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</si>
  <si>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</si>
  <si>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</si>
  <si>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</si>
  <si>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</si>
  <si>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</si>
  <si>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</si>
  <si>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</si>
  <si>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</si>
  <si>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</si>
  <si>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</si>
  <si>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</si>
  <si>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</si>
  <si>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</si>
  <si>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</si>
  <si>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</si>
  <si>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</si>
  <si>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</si>
  <si>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</si>
  <si>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</si>
  <si>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</si>
  <si>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</si>
  <si>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</si>
  <si>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</si>
  <si>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</si>
  <si>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</si>
  <si>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</si>
  <si>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</si>
  <si>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</si>
  <si>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</si>
  <si>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</si>
  <si>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</si>
  <si>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</si>
  <si>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</si>
  <si>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</si>
  <si>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</si>
  <si>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</si>
  <si>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</si>
  <si>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</si>
  <si>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</si>
  <si>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</si>
  <si>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</si>
  <si>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</si>
  <si>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</si>
  <si>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</si>
  <si>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</si>
  <si>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</si>
  <si>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</si>
  <si>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</si>
  <si>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</si>
  <si>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</si>
  <si>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</si>
  <si>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</si>
  <si>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</si>
  <si>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</si>
  <si>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</si>
  <si>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</si>
  <si>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</si>
  <si>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</si>
  <si>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</si>
  <si>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</si>
  <si>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</si>
  <si>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</si>
  <si>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</si>
  <si>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</si>
  <si>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</si>
  <si>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</si>
  <si>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</si>
  <si>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</si>
  <si>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</si>
  <si>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</si>
  <si>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</si>
  <si>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</si>
  <si>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</si>
  <si>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</si>
  <si>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</si>
  <si>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</si>
  <si>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</si>
  <si>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</si>
  <si>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</si>
  <si>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</si>
  <si>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</si>
  <si>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</si>
  <si>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</si>
  <si>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</si>
  <si>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</si>
  <si>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</si>
  <si>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</si>
  <si>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</si>
  <si>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</si>
  <si>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</si>
  <si>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</si>
  <si>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</si>
  <si>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</si>
  <si>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</si>
  <si>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</si>
  <si>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</si>
  <si>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</si>
  <si>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</si>
  <si>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</si>
  <si>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</si>
  <si>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</si>
  <si>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</si>
  <si>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</si>
  <si>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</si>
  <si>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</si>
  <si>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</si>
  <si>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</si>
  <si>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</si>
  <si>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</si>
  <si>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</si>
  <si>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</si>
  <si>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</si>
  <si>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</si>
  <si>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</si>
  <si>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</si>
  <si>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</si>
  <si>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</si>
  <si>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</si>
  <si>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</si>
  <si>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</si>
  <si>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</si>
  <si>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</si>
  <si>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</si>
  <si>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</si>
  <si>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</si>
  <si>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</si>
  <si>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</si>
  <si>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</si>
  <si>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</si>
  <si>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</si>
  <si>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</si>
  <si>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</si>
  <si>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</si>
  <si>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</si>
  <si>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</si>
  <si>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</si>
  <si>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</si>
  <si>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</si>
  <si>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</si>
  <si>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</si>
  <si>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</si>
  <si>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</si>
  <si>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</si>
  <si>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</si>
  <si>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</si>
  <si>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</si>
  <si>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</si>
  <si>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</si>
  <si>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</si>
  <si>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</si>
  <si>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</si>
  <si>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</si>
  <si>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</si>
  <si>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</si>
  <si>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</si>
  <si>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</si>
  <si>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</si>
  <si>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</si>
  <si>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</si>
  <si>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</si>
  <si>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</si>
  <si>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</si>
  <si>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</si>
  <si>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</si>
  <si>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</si>
  <si>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</si>
  <si>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</si>
  <si>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</si>
  <si>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</si>
  <si>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</si>
  <si>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</si>
  <si>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</si>
  <si>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</si>
  <si>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</si>
  <si>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</si>
  <si>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</si>
  <si>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</si>
  <si>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</si>
  <si>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</si>
  <si>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</si>
  <si>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</si>
  <si>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</si>
  <si>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</si>
  <si>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</si>
  <si>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</si>
  <si>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</si>
  <si>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</si>
  <si>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</si>
  <si>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</si>
  <si>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</si>
  <si>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</si>
  <si>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</si>
  <si>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</si>
  <si>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</si>
  <si>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</si>
  <si>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</si>
  <si>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</si>
  <si>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</si>
  <si>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</si>
  <si>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</si>
  <si>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</si>
  <si>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</si>
  <si>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</si>
  <si>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</si>
  <si>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</si>
  <si>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</si>
  <si>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</si>
  <si>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</si>
  <si>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</si>
  <si>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</si>
  <si>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</si>
  <si>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</si>
  <si>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</si>
  <si>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</si>
  <si>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</si>
  <si>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</si>
  <si>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</si>
  <si>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</si>
  <si>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</si>
  <si>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</si>
  <si>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</si>
  <si>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</si>
  <si>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</si>
  <si>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</si>
  <si>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</si>
  <si>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</si>
  <si>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</si>
  <si>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</si>
  <si>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</si>
  <si>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</si>
  <si>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</si>
  <si>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</si>
  <si>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</si>
  <si>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</si>
  <si>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</si>
  <si>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</si>
  <si>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</si>
  <si>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</si>
  <si>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</si>
  <si>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</si>
  <si>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</si>
  <si>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</si>
  <si>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</si>
  <si>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</si>
  <si>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</si>
  <si>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</si>
  <si>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</si>
  <si>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</si>
  <si>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</si>
  <si>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</si>
  <si>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</si>
  <si>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</si>
  <si>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</si>
  <si>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</si>
  <si>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</si>
  <si>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</si>
  <si>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</si>
  <si>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</si>
  <si>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</si>
  <si>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</si>
  <si>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</si>
  <si>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</si>
  <si>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</si>
  <si>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</si>
  <si>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</si>
  <si>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</si>
  <si>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</si>
  <si>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</si>
  <si>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</si>
  <si>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</si>
  <si>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</si>
  <si>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</si>
  <si>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</si>
  <si>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</si>
  <si>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</si>
  <si>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</si>
  <si>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</si>
  <si>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</si>
  <si>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</si>
  <si>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</si>
  <si>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</si>
  <si>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</si>
  <si>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</si>
  <si>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</si>
  <si>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</si>
  <si>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</si>
  <si>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</si>
  <si>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</si>
  <si>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</si>
  <si>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</si>
  <si>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</si>
  <si>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</si>
  <si>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</si>
  <si>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</si>
  <si>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</si>
  <si>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</si>
  <si>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</si>
  <si>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</si>
  <si>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</si>
  <si>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</si>
  <si>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</si>
  <si>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</si>
  <si>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</si>
  <si>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</si>
  <si>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</si>
  <si>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</si>
  <si>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</si>
  <si>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</si>
  <si>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</si>
  <si>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</si>
  <si>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</si>
  <si>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</si>
  <si>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</si>
  <si>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</si>
  <si>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</si>
  <si>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</si>
  <si>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</si>
  <si>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</si>
  <si>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</si>
  <si>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</si>
  <si>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</si>
  <si>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</si>
  <si>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</si>
  <si>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</si>
  <si>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</si>
  <si>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</si>
  <si>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</si>
  <si>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</si>
  <si>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</si>
  <si>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</si>
  <si>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</si>
  <si>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</si>
  <si>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</si>
  <si>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</si>
  <si>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</si>
  <si>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</si>
  <si>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</si>
  <si>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</si>
  <si>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</si>
  <si>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</si>
  <si>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</si>
  <si>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</si>
  <si>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</si>
  <si>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</si>
  <si>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</si>
  <si>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</si>
  <si>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</si>
  <si>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</si>
  <si>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</si>
  <si>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</si>
  <si>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</si>
  <si>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</si>
  <si>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</si>
  <si>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</si>
  <si>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</si>
  <si>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</si>
  <si>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</si>
  <si>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</si>
  <si>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</si>
  <si>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</si>
  <si>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</si>
  <si>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</si>
  <si>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</si>
  <si>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</si>
  <si>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</si>
  <si>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</si>
  <si>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</si>
  <si>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</si>
  <si>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</si>
  <si>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</si>
  <si>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</si>
  <si>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</si>
  <si>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</si>
  <si>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</si>
  <si>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</si>
  <si>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</si>
  <si>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</si>
  <si>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</si>
  <si>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</si>
  <si>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</si>
  <si>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</si>
  <si>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</si>
  <si>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</si>
  <si>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</si>
  <si>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</si>
  <si>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</si>
  <si>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</si>
  <si>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</si>
  <si>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</si>
  <si>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</si>
  <si>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</si>
  <si>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</si>
  <si>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</si>
  <si>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</si>
  <si>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</si>
  <si>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</si>
  <si>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</si>
  <si>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</si>
  <si>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</si>
  <si>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</si>
  <si>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</si>
  <si>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</si>
  <si>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</si>
  <si>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</si>
  <si>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</si>
  <si>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</si>
  <si>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</si>
  <si>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</si>
  <si>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</si>
  <si>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</si>
  <si>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</si>
  <si>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</si>
  <si>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</si>
  <si>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</si>
  <si>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</si>
  <si>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</si>
  <si>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</si>
  <si>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</si>
  <si>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</si>
  <si>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</si>
  <si>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</si>
  <si>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</si>
  <si>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</si>
  <si>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</si>
  <si>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</si>
  <si>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</si>
  <si>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</si>
  <si>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</si>
  <si>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</si>
  <si>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</si>
  <si>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</si>
  <si>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</si>
  <si>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</si>
  <si>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</si>
  <si>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</si>
  <si>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</si>
  <si>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</si>
  <si>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</si>
  <si>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</si>
  <si>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</si>
  <si>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</si>
  <si>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</si>
  <si>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</si>
  <si>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</si>
  <si>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</si>
  <si>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</si>
  <si>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</si>
  <si>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</si>
  <si>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</si>
  <si>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</si>
  <si>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</si>
  <si>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</si>
  <si>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</si>
  <si>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</si>
  <si>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</si>
  <si>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</si>
  <si>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</si>
  <si>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</si>
  <si>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</si>
  <si>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</si>
  <si>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</si>
  <si>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</si>
  <si>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</si>
  <si>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</si>
  <si>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</si>
  <si>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</si>
  <si>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</si>
  <si>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</si>
  <si>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</si>
  <si>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</si>
  <si>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</si>
  <si>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</si>
  <si>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</si>
  <si>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</si>
  <si>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</si>
  <si>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</si>
  <si>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</si>
  <si>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</si>
  <si>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</si>
  <si>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</si>
  <si>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</si>
  <si>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</si>
  <si>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</si>
  <si>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</si>
  <si>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</si>
  <si>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</si>
  <si>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</si>
  <si>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</si>
  <si>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</si>
  <si>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</si>
  <si>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</si>
  <si>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</si>
  <si>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</si>
  <si>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</si>
  <si>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</si>
  <si>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</si>
  <si>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</si>
  <si>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</si>
  <si>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</si>
  <si>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</si>
  <si>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</si>
  <si>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</si>
  <si>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</si>
  <si>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</si>
  <si>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</si>
  <si>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</si>
  <si>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</si>
  <si>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</si>
  <si>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</si>
  <si>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</si>
  <si>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</si>
  <si>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</si>
  <si>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</si>
  <si>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</si>
  <si>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</si>
  <si>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</si>
  <si>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</si>
  <si>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</si>
  <si>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</si>
  <si>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</si>
  <si>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</si>
  <si>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</si>
  <si>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</si>
  <si>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</si>
  <si>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</si>
  <si>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</si>
  <si>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</si>
  <si>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</si>
  <si>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</si>
  <si>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</si>
  <si>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</si>
  <si>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</si>
  <si>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</si>
  <si>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</si>
  <si>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</si>
  <si>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</si>
  <si>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</si>
  <si>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</si>
  <si>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</si>
  <si>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</si>
  <si>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</si>
  <si>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</si>
  <si>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</si>
  <si>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</si>
  <si>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</si>
  <si>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</si>
  <si>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</si>
  <si>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</si>
  <si>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</si>
  <si>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</si>
  <si>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</si>
  <si>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</si>
  <si>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</si>
  <si>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</si>
  <si>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</si>
  <si>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</si>
  <si>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</si>
  <si>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</si>
  <si>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</si>
  <si>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</si>
  <si>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</si>
  <si>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</si>
  <si>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</si>
  <si>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</si>
  <si>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</si>
  <si>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</si>
  <si>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</si>
  <si>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</si>
  <si>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</si>
  <si>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</si>
  <si>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</si>
  <si>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</si>
  <si>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</si>
  <si>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</si>
  <si>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</si>
  <si>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</si>
  <si>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</si>
  <si>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</si>
  <si>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</si>
  <si>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</si>
  <si>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</si>
  <si>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</si>
  <si>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</si>
  <si>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</si>
  <si>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</si>
  <si>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</si>
  <si>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</si>
  <si>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</si>
  <si>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</si>
  <si>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</si>
  <si>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</si>
  <si>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</si>
  <si>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</si>
  <si>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</si>
  <si>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</si>
  <si>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</si>
  <si>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</si>
  <si>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</si>
  <si>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</si>
  <si>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</si>
  <si>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</si>
  <si>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</si>
  <si>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</si>
  <si>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</si>
  <si>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</si>
  <si>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</si>
  <si>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</si>
  <si>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</si>
  <si>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</si>
  <si>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</si>
  <si>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</si>
  <si>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</si>
  <si>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</si>
  <si>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</si>
  <si>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</si>
  <si>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</si>
  <si>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</si>
  <si>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</si>
  <si>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</si>
  <si>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</si>
  <si>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</si>
  <si>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</si>
  <si>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</si>
  <si>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</si>
  <si>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</si>
  <si>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</si>
  <si>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</si>
  <si>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</si>
  <si>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</si>
  <si>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</si>
  <si>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</si>
  <si>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</si>
  <si>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</si>
  <si>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</si>
  <si>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</si>
  <si>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</si>
  <si>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</si>
  <si>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</si>
  <si>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</si>
  <si>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</si>
  <si>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</si>
  <si>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</si>
  <si>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</si>
  <si>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</si>
  <si>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</si>
  <si>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</si>
  <si>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</si>
  <si>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</si>
  <si>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</si>
  <si>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</si>
  <si>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</si>
  <si>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</si>
  <si>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</si>
  <si>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</si>
  <si>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</si>
  <si>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</si>
  <si>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</si>
  <si>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</si>
  <si>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</si>
  <si>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</si>
  <si>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</si>
  <si>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</si>
  <si>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</si>
  <si>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</si>
  <si>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</si>
  <si>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</si>
  <si>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</si>
  <si>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</si>
  <si>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</si>
  <si>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</si>
  <si>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</si>
  <si>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</si>
  <si>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</si>
  <si>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</si>
  <si>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</si>
  <si>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</si>
  <si>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</si>
  <si>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</si>
  <si>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</si>
  <si>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</si>
  <si>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</si>
  <si>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</si>
  <si>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</si>
  <si>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</si>
  <si>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</si>
  <si>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</si>
  <si>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</si>
  <si>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</si>
  <si>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</si>
  <si>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</si>
  <si>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</si>
  <si>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</si>
  <si>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</si>
  <si>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</si>
  <si>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</si>
  <si>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</si>
  <si>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</si>
  <si>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</si>
  <si>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</si>
  <si>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</si>
  <si>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</si>
  <si>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</si>
  <si>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</si>
  <si>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</si>
  <si>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</si>
  <si>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</si>
  <si>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</si>
  <si>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</si>
  <si>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</si>
  <si>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</si>
  <si>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</si>
  <si>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</si>
  <si>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</si>
  <si>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</si>
  <si>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</si>
  <si>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</si>
  <si>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</si>
  <si>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</si>
  <si>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</si>
  <si>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</si>
  <si>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</si>
  <si>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</si>
  <si>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</si>
  <si>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</si>
  <si>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</si>
  <si>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</si>
  <si>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</si>
  <si>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</si>
  <si>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</si>
  <si>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</si>
  <si>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</si>
  <si>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</si>
  <si>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</si>
  <si>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</si>
  <si>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</si>
  <si>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</si>
  <si>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</si>
  <si>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</si>
  <si>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</si>
  <si>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</si>
  <si>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</si>
  <si>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</si>
  <si>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</si>
  <si>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</si>
  <si>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</si>
  <si>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</si>
  <si>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</si>
  <si>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</si>
  <si>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</si>
  <si>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</si>
  <si>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</si>
  <si>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</si>
  <si>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</si>
  <si>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</si>
  <si>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</si>
  <si>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</si>
  <si>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</si>
  <si>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</si>
  <si>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</si>
  <si>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</si>
  <si>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</si>
  <si>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</si>
  <si>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</si>
  <si>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</si>
  <si>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</si>
  <si>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</si>
  <si>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</si>
  <si>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</si>
  <si>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</si>
  <si>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</si>
  <si>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</si>
  <si>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</si>
  <si>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</si>
  <si>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</si>
  <si>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</si>
  <si>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</si>
  <si>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</si>
  <si>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</si>
  <si>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</si>
  <si>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</si>
  <si>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</si>
  <si>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</si>
  <si>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</si>
  <si>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</si>
  <si>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</si>
  <si>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</si>
  <si>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</si>
  <si>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</si>
  <si>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</si>
  <si>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</si>
  <si>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</si>
  <si>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</si>
  <si>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</si>
  <si>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</si>
  <si>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</si>
  <si>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</si>
  <si>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</si>
  <si>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</si>
  <si>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</si>
  <si>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</si>
  <si>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</si>
  <si>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</si>
  <si>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</si>
  <si>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</si>
  <si>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</si>
  <si>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</si>
  <si>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</si>
  <si>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</si>
  <si>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</si>
  <si>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</si>
  <si>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</si>
  <si>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</si>
  <si>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</si>
  <si>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</si>
  <si>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</si>
  <si>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</si>
  <si>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</si>
  <si>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</si>
  <si>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</si>
  <si>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</si>
  <si>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</si>
  <si>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</si>
  <si>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</si>
  <si>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</si>
  <si>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</si>
  <si>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</si>
  <si>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</si>
  <si>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</si>
  <si>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</si>
  <si>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</si>
  <si>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</si>
  <si>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</si>
  <si>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</si>
  <si>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</si>
  <si>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</si>
  <si>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</si>
  <si>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</si>
  <si>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</si>
  <si>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</si>
  <si>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</si>
  <si>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</si>
  <si>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</si>
  <si>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</si>
  <si>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</si>
  <si>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</si>
  <si>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</si>
  <si>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</si>
  <si>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</si>
  <si>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</si>
  <si>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</si>
  <si>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</si>
  <si>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</si>
  <si>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</si>
  <si>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</si>
  <si>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</si>
  <si>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</si>
  <si>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</si>
  <si>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</si>
  <si>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</si>
  <si>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</si>
  <si>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</si>
  <si>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</si>
  <si>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</si>
  <si>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</si>
  <si>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</si>
  <si>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</si>
  <si>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</si>
  <si>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</si>
  <si>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</si>
  <si>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</si>
  <si>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</si>
  <si>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</si>
  <si>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</si>
  <si>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</si>
  <si>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</si>
  <si>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</si>
  <si>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</si>
  <si>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</si>
  <si>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</si>
  <si>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</si>
  <si>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</si>
  <si>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</si>
  <si>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</si>
  <si>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</si>
  <si>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</si>
  <si>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</si>
  <si>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</si>
  <si>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</si>
  <si>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</si>
  <si>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</si>
  <si>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</si>
  <si>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</si>
  <si>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</si>
  <si>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</si>
  <si>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</si>
  <si>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</si>
  <si>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</si>
  <si>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</si>
  <si>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</si>
  <si>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</si>
  <si>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</si>
  <si>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</si>
  <si>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</si>
  <si>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</si>
  <si>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</si>
  <si>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</si>
  <si>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</si>
  <si>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</si>
  <si>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</si>
  <si>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</si>
  <si>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</si>
  <si>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</si>
  <si>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</si>
  <si>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</si>
  <si>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</si>
  <si>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</si>
  <si>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</si>
  <si>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</si>
  <si>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</si>
  <si>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</si>
  <si>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</si>
  <si>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</si>
  <si>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</si>
  <si>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</si>
  <si>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</si>
  <si>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</si>
  <si>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</si>
  <si>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</si>
  <si>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</si>
  <si>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</si>
  <si>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</si>
  <si>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</si>
  <si>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</si>
  <si>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</si>
  <si>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</si>
  <si>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</si>
  <si>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</si>
  <si>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</si>
  <si>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</si>
  <si>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</si>
  <si>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</si>
  <si>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</si>
  <si>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</si>
  <si>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</si>
  <si>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</si>
  <si>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</si>
  <si>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</si>
  <si>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</si>
  <si>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</si>
  <si>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</si>
  <si>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</si>
  <si>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</si>
  <si>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</si>
  <si>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</si>
  <si>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</si>
  <si>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</si>
  <si>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</si>
  <si>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</si>
  <si>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</si>
  <si>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</si>
  <si>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</si>
  <si>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</si>
  <si>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</si>
  <si>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</si>
  <si>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</si>
  <si>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</si>
  <si>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</si>
  <si>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</si>
  <si>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</si>
  <si>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</si>
  <si>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</si>
  <si>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</si>
  <si>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</si>
  <si>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</si>
  <si>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</si>
  <si>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</si>
  <si>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</si>
  <si>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</si>
  <si>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</si>
  <si>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</si>
  <si>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</si>
  <si>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</si>
  <si>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</si>
  <si>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</si>
  <si>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</si>
  <si>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</si>
  <si>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</si>
  <si>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</si>
  <si>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</si>
  <si>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</si>
  <si>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</si>
  <si>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</si>
  <si>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</si>
  <si>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</si>
  <si>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</si>
  <si>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</si>
  <si>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</si>
  <si>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</si>
  <si>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</si>
  <si>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</si>
  <si>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</si>
  <si>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</si>
  <si>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</si>
  <si>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</si>
  <si>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</si>
  <si>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</si>
  <si>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</si>
  <si>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</si>
  <si>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</si>
  <si>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</si>
  <si>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</si>
  <si>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</si>
  <si>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</si>
  <si>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</si>
  <si>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</si>
  <si>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</si>
  <si>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</si>
  <si>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</si>
  <si>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</si>
  <si>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</si>
  <si>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</si>
  <si>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</si>
  <si>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</si>
  <si>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</si>
  <si>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</si>
  <si>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</si>
  <si>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</si>
  <si>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</si>
  <si>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</si>
  <si>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</si>
  <si>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</si>
  <si>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</si>
  <si>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</si>
  <si>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</si>
  <si>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</si>
  <si>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</si>
  <si>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</si>
  <si>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</si>
  <si>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</si>
  <si>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</si>
  <si>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</si>
  <si>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</si>
  <si>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</si>
  <si>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</si>
  <si>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</si>
  <si>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</si>
  <si>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</si>
  <si>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</si>
  <si>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</si>
  <si>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</si>
  <si>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</si>
  <si>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</si>
  <si>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</si>
  <si>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</si>
  <si>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</si>
  <si>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</si>
  <si>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</si>
  <si>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</si>
  <si>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</si>
  <si>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</si>
  <si>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</si>
  <si>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</si>
  <si>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</si>
  <si>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</si>
  <si>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</si>
  <si>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</si>
  <si>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</si>
  <si>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</si>
  <si>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</si>
  <si>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</si>
  <si>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</si>
  <si>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</si>
  <si>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</si>
  <si>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</si>
  <si>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</si>
  <si>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</si>
  <si>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</si>
  <si>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</si>
  <si>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</si>
  <si>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</si>
  <si>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</si>
  <si>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</si>
  <si>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</si>
  <si>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</si>
  <si>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</si>
  <si>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</si>
  <si>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</si>
  <si>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</si>
  <si>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</si>
  <si>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</si>
  <si>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</si>
  <si>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</si>
  <si>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</si>
  <si>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</si>
  <si>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</si>
  <si>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</si>
  <si>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</si>
  <si>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</si>
  <si>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</si>
  <si>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</si>
  <si>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</si>
  <si>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</si>
  <si>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</si>
  <si>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</si>
  <si>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</si>
  <si>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</si>
  <si>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</si>
  <si>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</si>
  <si>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</si>
  <si>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</si>
  <si>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</si>
  <si>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</si>
  <si>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</si>
  <si>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</si>
  <si>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</si>
  <si>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</si>
  <si>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</si>
  <si>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</si>
  <si>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</si>
  <si>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</si>
  <si>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</si>
  <si>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</si>
  <si>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</si>
  <si>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</si>
  <si>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</si>
  <si>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</si>
  <si>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</si>
  <si>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</si>
  <si>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</si>
  <si>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</si>
  <si>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</si>
  <si>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</si>
  <si>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</si>
  <si>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</si>
  <si>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</si>
  <si>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</si>
  <si>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</si>
  <si>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</si>
  <si>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</si>
  <si>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</si>
  <si>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</si>
  <si>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</si>
  <si>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</si>
  <si>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</si>
  <si>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</si>
  <si>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</si>
  <si>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</si>
  <si>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</si>
  <si>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</si>
  <si>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</si>
  <si>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</si>
  <si>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</si>
  <si>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</si>
  <si>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</si>
  <si>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</si>
  <si>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</si>
  <si>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</si>
  <si>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</si>
  <si>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</si>
  <si>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</si>
  <si>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</si>
  <si>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</si>
  <si>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</si>
  <si>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</si>
  <si>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</si>
  <si>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</si>
  <si>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</si>
  <si>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</si>
  <si>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</si>
  <si>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</si>
  <si>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</si>
  <si>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</si>
  <si>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</si>
  <si>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</si>
  <si>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</si>
  <si>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</si>
  <si>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</si>
  <si>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</si>
  <si>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</si>
  <si>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</si>
  <si>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</si>
  <si>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</si>
  <si>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</si>
  <si>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</si>
  <si>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</si>
  <si>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</si>
  <si>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</si>
  <si>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</si>
  <si>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</si>
  <si>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</si>
  <si>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</si>
  <si>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</si>
  <si>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</si>
  <si>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</si>
  <si>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</si>
  <si>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</si>
  <si>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</si>
  <si>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</si>
  <si>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</si>
  <si>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</si>
  <si>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</si>
  <si>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</si>
  <si>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</si>
  <si>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</si>
  <si>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</si>
  <si>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</si>
  <si>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</si>
  <si>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</si>
  <si>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</si>
  <si>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</si>
  <si>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</si>
  <si>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</si>
  <si>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</si>
  <si>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</si>
  <si>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</si>
  <si>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</si>
  <si>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</si>
  <si>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</si>
  <si>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</si>
  <si>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</si>
  <si>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</si>
  <si>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</si>
  <si>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</si>
  <si>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</si>
  <si>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</si>
  <si>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</si>
  <si>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</si>
  <si>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</si>
  <si>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</si>
  <si>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</si>
  <si>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</si>
  <si>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</si>
  <si>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</si>
  <si>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</si>
  <si>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</si>
  <si>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</si>
  <si>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</si>
  <si>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</si>
  <si>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</si>
  <si>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</si>
  <si>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</si>
  <si>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</si>
  <si>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</si>
  <si>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</si>
  <si>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</si>
  <si>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</si>
  <si>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</si>
  <si>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</si>
  <si>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</si>
  <si>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</si>
  <si>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</si>
  <si>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</si>
  <si>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</si>
  <si>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</si>
  <si>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</si>
  <si>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</si>
  <si>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</si>
  <si>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</si>
  <si>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</si>
  <si>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</si>
  <si>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</si>
  <si>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</si>
  <si>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</si>
  <si>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</si>
  <si>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</si>
  <si>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</si>
  <si>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</si>
  <si>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</si>
  <si>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</si>
  <si>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</si>
  <si>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</si>
  <si>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</si>
  <si>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</si>
  <si>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</si>
  <si>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</si>
  <si>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</si>
  <si>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</si>
  <si>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</si>
  <si>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</si>
  <si>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</si>
  <si>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</si>
  <si>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</si>
  <si>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</si>
  <si>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</si>
  <si>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</si>
  <si>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</si>
  <si>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</si>
  <si>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</si>
  <si>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</si>
  <si>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</si>
  <si>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</si>
  <si>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</si>
  <si>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</si>
  <si>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</si>
  <si>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</si>
  <si>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</si>
  <si>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</si>
  <si>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</si>
  <si>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</si>
  <si>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</si>
  <si>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</si>
  <si>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</si>
  <si>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</si>
  <si>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</si>
  <si>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</si>
  <si>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</si>
  <si>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</si>
  <si>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</si>
  <si>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</si>
  <si>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</si>
  <si>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</si>
  <si>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</si>
  <si>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</si>
  <si>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</si>
  <si>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</si>
  <si>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</si>
  <si>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</si>
  <si>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</si>
  <si>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</si>
  <si>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</si>
  <si>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</si>
  <si>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</si>
  <si>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</si>
  <si>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</si>
  <si>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</si>
  <si>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</si>
  <si>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</si>
  <si>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</si>
  <si>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</si>
  <si>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</si>
  <si>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</si>
  <si>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</si>
  <si>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</si>
  <si>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</si>
  <si>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</si>
  <si>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</si>
  <si>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</si>
  <si>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</si>
  <si>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</si>
  <si>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</si>
  <si>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</si>
  <si>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</si>
  <si>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</si>
  <si>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</si>
  <si>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</si>
  <si>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</si>
  <si>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</si>
  <si>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</si>
  <si>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</si>
  <si>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</si>
  <si>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</si>
  <si>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</si>
  <si>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</si>
  <si>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</si>
  <si>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</si>
  <si>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</si>
  <si>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</si>
  <si>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</si>
  <si>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</si>
  <si>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</si>
  <si>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</si>
  <si>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</si>
  <si>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</si>
  <si>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</si>
  <si>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</si>
  <si>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</si>
  <si>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</si>
  <si>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</si>
  <si>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</si>
  <si>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</si>
  <si>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</si>
  <si>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</si>
  <si>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</si>
  <si>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</si>
  <si>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</si>
  <si>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</si>
  <si>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</si>
  <si>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</si>
  <si>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</si>
  <si>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</si>
  <si>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</si>
  <si>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</si>
  <si>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</si>
  <si>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</si>
  <si>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</si>
  <si>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</si>
  <si>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</si>
  <si>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</si>
  <si>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</si>
  <si>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</si>
  <si>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</si>
  <si>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</si>
  <si>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</si>
  <si>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</si>
  <si>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</si>
  <si>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</si>
  <si>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</si>
  <si>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</si>
  <si>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</si>
  <si>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</si>
  <si>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</si>
  <si>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</si>
  <si>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</si>
  <si>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</si>
  <si>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</si>
  <si>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</si>
  <si>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</si>
  <si>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</si>
  <si>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</si>
  <si>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</si>
  <si>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</si>
  <si>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</si>
  <si>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</si>
  <si>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</si>
  <si>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</si>
  <si>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</si>
  <si>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</si>
  <si>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</si>
  <si>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</si>
  <si>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</si>
  <si>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</si>
  <si>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</si>
  <si>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</si>
  <si>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</si>
  <si>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</si>
  <si>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</si>
  <si>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</si>
  <si>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</si>
  <si>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</si>
  <si>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</si>
  <si>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</si>
  <si>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</si>
  <si>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</si>
  <si>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</si>
  <si>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</si>
  <si>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</si>
  <si>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</si>
  <si>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</si>
  <si>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</si>
  <si>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</si>
  <si>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</si>
  <si>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</si>
  <si>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</si>
  <si>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</si>
  <si>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</si>
  <si>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</si>
  <si>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</si>
  <si>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</si>
  <si>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</si>
  <si>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</si>
  <si>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</si>
  <si>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</si>
  <si>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</si>
  <si>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</si>
  <si>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</si>
  <si>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</si>
  <si>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</si>
  <si>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</si>
  <si>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</si>
  <si>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</si>
  <si>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</si>
  <si>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</si>
  <si>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</si>
  <si>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</si>
  <si>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</si>
  <si>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</si>
  <si>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</si>
  <si>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</si>
  <si>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</si>
  <si>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</si>
  <si>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</si>
  <si>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</si>
  <si>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</si>
  <si>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</si>
  <si>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</si>
  <si>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</si>
  <si>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</si>
  <si>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</si>
  <si>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</si>
  <si>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</si>
  <si>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</si>
  <si>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</si>
  <si>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</si>
  <si>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</si>
  <si>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</si>
  <si>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</si>
  <si>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</si>
  <si>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</si>
  <si>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</si>
  <si>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</si>
  <si>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</si>
  <si>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</si>
  <si>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</si>
  <si>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</si>
  <si>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</si>
  <si>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</si>
  <si>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</si>
  <si>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</si>
  <si>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</si>
  <si>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</si>
  <si>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</si>
  <si>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</si>
  <si>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</si>
  <si>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</si>
  <si>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</si>
  <si>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</si>
  <si>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</si>
  <si>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</si>
  <si>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</si>
  <si>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</si>
  <si>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</si>
  <si>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</si>
  <si>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</si>
  <si>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</si>
  <si>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</si>
  <si>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</si>
  <si>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</si>
  <si>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</si>
  <si>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</si>
  <si>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</si>
  <si>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</si>
  <si>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</si>
  <si>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</si>
  <si>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</si>
  <si>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</si>
  <si>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</si>
  <si>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</si>
  <si>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</si>
  <si>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</si>
  <si>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</si>
  <si>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</si>
  <si>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</si>
  <si>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</si>
  <si>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</si>
  <si>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</si>
  <si>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</si>
  <si>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</si>
  <si>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</si>
  <si>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</si>
  <si>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</si>
  <si>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</si>
  <si>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</si>
  <si>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</si>
  <si>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</si>
  <si>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</si>
  <si>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</si>
  <si>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</si>
  <si>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</si>
  <si>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</si>
  <si>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</si>
  <si>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</si>
  <si>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</si>
  <si>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</si>
  <si>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</si>
  <si>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</si>
  <si>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</si>
  <si>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</si>
  <si>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</si>
  <si>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</si>
  <si>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</si>
  <si>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</si>
  <si>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</si>
  <si>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</si>
  <si>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</si>
  <si>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</si>
  <si>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</si>
  <si>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</si>
  <si>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</si>
  <si>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</si>
  <si>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</si>
  <si>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</si>
  <si>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</si>
  <si>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</si>
  <si>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</si>
  <si>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</si>
  <si>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</si>
  <si>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</si>
  <si>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</si>
  <si>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</si>
  <si>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</si>
  <si>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</si>
  <si>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</si>
  <si>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</si>
  <si>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</si>
  <si>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</si>
  <si>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</si>
  <si>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</si>
  <si>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</si>
  <si>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</si>
  <si>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</si>
  <si>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</si>
  <si>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</si>
  <si>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</si>
  <si>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</si>
  <si>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</si>
  <si>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</si>
  <si>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</si>
  <si>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</si>
  <si>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</si>
  <si>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</si>
  <si>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</si>
  <si>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</si>
  <si>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</si>
  <si>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</si>
  <si>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</si>
  <si>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</si>
  <si>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</si>
  <si>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</si>
  <si>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</si>
  <si>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</si>
  <si>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</si>
  <si>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</si>
  <si>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</si>
  <si>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</si>
  <si>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</si>
  <si>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</si>
  <si>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</si>
  <si>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</si>
  <si>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</si>
  <si>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</si>
  <si>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</si>
  <si>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</si>
  <si>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</si>
  <si>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</si>
  <si>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</si>
  <si>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</si>
  <si>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</si>
  <si>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</si>
  <si>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</si>
  <si>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</si>
  <si>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</si>
  <si>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</si>
  <si>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</si>
  <si>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</si>
  <si>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</si>
  <si>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</si>
  <si>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</si>
  <si>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</si>
  <si>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</si>
  <si>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</si>
  <si>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</si>
  <si>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</si>
  <si>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</si>
  <si>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</si>
  <si>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</si>
  <si>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</si>
  <si>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</si>
  <si>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</si>
  <si>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</si>
  <si>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</si>
  <si>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</si>
  <si>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</si>
  <si>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</si>
  <si>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</si>
  <si>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</si>
  <si>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</si>
  <si>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</si>
  <si>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</si>
  <si>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</si>
  <si>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</si>
  <si>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</si>
  <si>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</si>
  <si>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</si>
  <si>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</si>
  <si>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</si>
  <si>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</si>
  <si>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</si>
  <si>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</si>
  <si>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</si>
  <si>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</si>
  <si>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</si>
  <si>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</si>
  <si>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</si>
  <si>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</si>
  <si>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</si>
  <si>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</si>
  <si>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</si>
  <si>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</si>
  <si>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</si>
  <si>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</si>
  <si>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</si>
  <si>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</si>
  <si>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</si>
  <si>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</si>
  <si>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</si>
  <si>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</si>
  <si>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</si>
  <si>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</si>
  <si>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</si>
  <si>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</si>
  <si>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</si>
  <si>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</si>
  <si>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</si>
  <si>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</si>
  <si>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</si>
  <si>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</si>
  <si>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</si>
  <si>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</si>
  <si>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</si>
  <si>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</si>
  <si>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</si>
  <si>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</si>
  <si>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</si>
  <si>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</si>
  <si>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</si>
  <si>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</si>
  <si>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</si>
  <si>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</si>
  <si>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</si>
  <si>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</si>
  <si>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</si>
  <si>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</si>
  <si>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</si>
  <si>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</si>
  <si>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</si>
  <si>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</si>
  <si>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</si>
  <si>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</si>
  <si>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</si>
  <si>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</si>
  <si>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</si>
  <si>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</si>
  <si>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</si>
  <si>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</si>
  <si>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</si>
  <si>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</si>
  <si>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</si>
  <si>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</si>
  <si>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</si>
  <si>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</si>
  <si>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</si>
  <si>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</si>
  <si>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</si>
  <si>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</si>
  <si>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</si>
  <si>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</si>
  <si>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</si>
  <si>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</si>
  <si>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</si>
  <si>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</si>
  <si>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</si>
  <si>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</si>
  <si>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</si>
  <si>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</si>
  <si>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</si>
  <si>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</si>
  <si>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</si>
  <si>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</si>
  <si>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</si>
  <si>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</si>
  <si>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</si>
  <si>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</si>
  <si>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</si>
  <si>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</si>
  <si>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</si>
  <si>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</si>
  <si>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</si>
  <si>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</si>
  <si>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</si>
  <si>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</si>
  <si>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</si>
  <si>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</si>
  <si>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</si>
  <si>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</si>
  <si>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</si>
  <si>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</si>
  <si>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</si>
  <si>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</si>
  <si>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</si>
  <si>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</si>
  <si>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</si>
  <si>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</si>
  <si>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</si>
  <si>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</si>
  <si>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</si>
  <si>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</si>
  <si>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</si>
  <si>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</si>
  <si>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</si>
  <si>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</si>
  <si>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</si>
  <si>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</si>
  <si>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</si>
  <si>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</si>
  <si>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</si>
  <si>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</si>
  <si>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</si>
  <si>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</si>
  <si>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</si>
  <si>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</si>
  <si>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</si>
  <si>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</si>
  <si>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</si>
  <si>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</si>
  <si>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</si>
  <si>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</si>
  <si>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</si>
  <si>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</si>
  <si>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</si>
  <si>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</si>
  <si>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</si>
  <si>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</si>
  <si>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</si>
  <si>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</si>
  <si>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</si>
  <si>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</si>
  <si>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</si>
  <si>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</si>
  <si>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</si>
  <si>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</si>
  <si>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</si>
  <si>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</si>
  <si>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</si>
  <si>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</si>
  <si>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</si>
  <si>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</si>
  <si>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</si>
  <si>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</si>
  <si>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</si>
  <si>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</si>
  <si>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</si>
  <si>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</si>
  <si>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</si>
  <si>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</si>
  <si>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</si>
  <si>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</si>
  <si>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</si>
  <si>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</si>
  <si>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</si>
  <si>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</si>
  <si>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</si>
  <si>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</si>
  <si>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</si>
  <si>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</si>
  <si>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</si>
  <si>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</si>
  <si>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</si>
  <si>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</si>
  <si>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</si>
  <si>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</si>
  <si>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</si>
  <si>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</si>
  <si>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</si>
  <si>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</si>
  <si>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</si>
  <si>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</si>
  <si>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</si>
  <si>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</si>
  <si>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</si>
  <si>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</si>
  <si>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</si>
  <si>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</si>
  <si>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</si>
  <si>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</si>
  <si>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</si>
  <si>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</si>
  <si>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</si>
  <si>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</si>
  <si>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</si>
  <si>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</si>
  <si>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</si>
  <si>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</si>
  <si>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</si>
  <si>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</si>
  <si>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</si>
  <si>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</si>
  <si>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</si>
  <si>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</si>
  <si>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</si>
  <si>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</si>
  <si>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</si>
  <si>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</si>
  <si>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</si>
  <si>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</si>
  <si>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</si>
  <si>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</si>
  <si>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</si>
  <si>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</si>
  <si>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</si>
  <si>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</si>
  <si>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</si>
  <si>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</si>
  <si>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</si>
  <si>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</si>
  <si>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</si>
  <si>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</si>
  <si>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</si>
  <si>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</si>
  <si>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</si>
  <si>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</si>
  <si>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</si>
  <si>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</si>
  <si>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</si>
  <si>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</si>
  <si>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</si>
  <si>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</si>
  <si>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</si>
  <si>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</si>
  <si>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</si>
  <si>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</si>
  <si>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</si>
  <si>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</si>
  <si>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</si>
  <si>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</si>
  <si>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</si>
  <si>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</si>
  <si>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</si>
  <si>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</si>
  <si>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</si>
  <si>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</si>
  <si>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</si>
  <si>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</si>
  <si>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</si>
  <si>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</si>
  <si>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</si>
  <si>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</si>
  <si>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</si>
  <si>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</si>
  <si>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</si>
  <si>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</si>
  <si>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</si>
  <si>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</si>
  <si>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</si>
  <si>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</si>
  <si>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</si>
  <si>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</si>
  <si>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</si>
  <si>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</si>
  <si>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</si>
  <si>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</si>
  <si>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</si>
  <si>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</si>
  <si>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</si>
  <si>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</si>
  <si>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</si>
  <si>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</si>
  <si>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</si>
  <si>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</si>
  <si>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</si>
  <si>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</si>
  <si>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</si>
  <si>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</si>
  <si>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</si>
  <si>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</si>
  <si>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</si>
  <si>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</si>
  <si>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</si>
  <si>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</si>
  <si>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</si>
  <si>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</si>
  <si>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</si>
  <si>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</si>
  <si>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</si>
  <si>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</si>
  <si>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</si>
  <si>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</si>
  <si>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</si>
  <si>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</si>
  <si>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</si>
  <si>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</si>
  <si>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</si>
  <si>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</si>
  <si>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</si>
  <si>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</si>
  <si>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</si>
  <si>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</si>
  <si>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</si>
  <si>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</si>
  <si>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</si>
  <si>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</si>
  <si>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</si>
  <si>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</si>
  <si>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</si>
  <si>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</si>
  <si>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</si>
  <si>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</si>
  <si>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</si>
  <si>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</si>
  <si>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</si>
  <si>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</si>
  <si>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</si>
  <si>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</si>
  <si>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</si>
  <si>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</si>
  <si>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</si>
  <si>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</si>
  <si>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</si>
  <si>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</si>
  <si>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</si>
  <si>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</si>
  <si>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</si>
  <si>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</si>
  <si>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</si>
  <si>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</si>
  <si>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</si>
  <si>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</si>
  <si>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</si>
  <si>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</si>
  <si>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</si>
  <si>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</si>
  <si>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</si>
  <si>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</si>
  <si>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</si>
  <si>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</si>
  <si>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</si>
  <si>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</si>
  <si>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</si>
  <si>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</si>
  <si>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</si>
  <si>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</si>
  <si>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</si>
  <si>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</si>
  <si>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</si>
  <si>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</si>
  <si>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</si>
  <si>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</si>
  <si>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</si>
  <si>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</si>
  <si>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</si>
  <si>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</si>
  <si>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</si>
  <si>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</si>
  <si>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</si>
  <si>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</si>
  <si>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</si>
  <si>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</si>
  <si>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</si>
  <si>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</si>
  <si>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</si>
  <si>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</si>
  <si>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</si>
  <si>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</si>
  <si>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</si>
  <si>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</si>
  <si>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</si>
  <si>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</si>
  <si>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</si>
  <si>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</si>
  <si>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</si>
  <si>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</si>
  <si>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</si>
  <si>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</si>
  <si>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</si>
  <si>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</si>
  <si>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</si>
  <si>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</si>
  <si>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</si>
  <si>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</si>
  <si>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</si>
  <si>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</si>
  <si>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</si>
  <si>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</si>
  <si>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</si>
  <si>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</si>
  <si>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</si>
  <si>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</si>
  <si>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</si>
  <si>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</si>
  <si>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</si>
  <si>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</si>
  <si>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</si>
  <si>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</si>
  <si>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</si>
  <si>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</si>
  <si>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</si>
  <si>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</si>
  <si>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</si>
  <si>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</si>
  <si>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</si>
  <si>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</si>
  <si>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</si>
  <si>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</si>
  <si>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</si>
  <si>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</si>
  <si>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</si>
  <si>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</si>
  <si>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</si>
  <si>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</si>
  <si>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</si>
  <si>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</si>
  <si>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</si>
  <si>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</si>
  <si>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</si>
  <si>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</si>
  <si>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</si>
  <si>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</si>
  <si>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</si>
  <si>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</si>
  <si>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</si>
  <si>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</si>
  <si>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</si>
  <si>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</si>
  <si>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</si>
  <si>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</si>
  <si>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</si>
  <si>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</si>
  <si>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</si>
  <si>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</si>
  <si>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</si>
  <si>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</si>
  <si>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</si>
  <si>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</si>
  <si>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</si>
  <si>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</si>
  <si>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</si>
  <si>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</si>
  <si>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</si>
  <si>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</si>
  <si>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</si>
  <si>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</si>
  <si>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</si>
  <si>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</si>
  <si>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</si>
  <si>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</si>
  <si>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</si>
  <si>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</si>
  <si>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</si>
  <si>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</si>
  <si>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</si>
  <si>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</si>
  <si>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</si>
  <si>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</si>
  <si>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</si>
  <si>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</si>
  <si>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</si>
  <si>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</si>
  <si>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</si>
  <si>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</si>
  <si>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</si>
  <si>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</si>
  <si>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</si>
  <si>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</si>
  <si>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</si>
  <si>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</si>
  <si>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</si>
  <si>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</si>
  <si>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</si>
  <si>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</si>
  <si>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</si>
  <si>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</si>
  <si>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</si>
  <si>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</si>
  <si>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</si>
  <si>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</si>
  <si>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</si>
  <si>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</si>
  <si>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</si>
  <si>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</si>
  <si>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</si>
  <si>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</si>
  <si>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</si>
  <si>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</si>
  <si>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</si>
  <si>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</si>
  <si>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</si>
  <si>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</si>
  <si>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</si>
  <si>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</si>
  <si>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</si>
  <si>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</si>
  <si>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</si>
  <si>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</si>
  <si>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</si>
  <si>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</si>
  <si>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</si>
  <si>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</si>
  <si>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</si>
  <si>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</si>
  <si>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</si>
  <si>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</si>
  <si>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</si>
  <si>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</si>
  <si>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</si>
  <si>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</si>
  <si>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</si>
  <si>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</si>
  <si>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</si>
  <si>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</si>
  <si>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</si>
  <si>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</si>
  <si>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</si>
  <si>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</si>
  <si>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</si>
  <si>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</si>
  <si>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</si>
  <si>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</si>
  <si>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</si>
  <si>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</si>
  <si>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</si>
  <si>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</si>
  <si>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</si>
  <si>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</si>
  <si>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</si>
  <si>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</si>
  <si>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</si>
  <si>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</si>
  <si>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</si>
  <si>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</si>
  <si>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</si>
  <si>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</si>
  <si>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</si>
  <si>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</si>
  <si>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</si>
  <si>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</si>
  <si>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</si>
  <si>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</si>
  <si>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</si>
  <si>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</si>
  <si>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</si>
  <si>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</si>
  <si>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</si>
  <si>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</si>
  <si>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</si>
  <si>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</si>
  <si>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</si>
  <si>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</si>
  <si>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</si>
  <si>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</si>
  <si>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</si>
  <si>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</si>
  <si>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</si>
  <si>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</si>
  <si>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</si>
  <si>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</si>
  <si>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</si>
  <si>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</si>
  <si>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</si>
  <si>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</si>
  <si>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</si>
  <si>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</si>
  <si>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</si>
  <si>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</si>
  <si>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</si>
  <si>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</si>
  <si>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</si>
  <si>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</si>
  <si>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</si>
  <si>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</si>
  <si>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</si>
  <si>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</si>
  <si>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</si>
  <si>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</si>
  <si>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</si>
  <si>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</si>
  <si>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</si>
  <si>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</si>
  <si>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</si>
  <si>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</si>
  <si>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</si>
  <si>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</si>
  <si>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</si>
  <si>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</si>
  <si>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</si>
  <si>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</si>
  <si>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</si>
  <si>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</si>
  <si>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</si>
  <si>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</si>
  <si>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</si>
  <si>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</si>
  <si>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</si>
  <si>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</si>
  <si>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</si>
  <si>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</si>
  <si>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</si>
  <si>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</si>
  <si>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</si>
  <si>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</si>
  <si>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</si>
  <si>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</si>
  <si>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</si>
  <si>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</si>
  <si>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</si>
  <si>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</si>
  <si>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</si>
  <si>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</si>
  <si>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</si>
  <si>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</si>
  <si>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</si>
  <si>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</si>
  <si>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</si>
  <si>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</si>
  <si>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</si>
  <si>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</si>
  <si>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</si>
  <si>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</si>
  <si>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</si>
  <si>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</si>
  <si>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</si>
  <si>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</si>
  <si>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</si>
  <si>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</si>
  <si>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</si>
  <si>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</si>
  <si>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</si>
  <si>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</si>
  <si>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</si>
  <si>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</si>
  <si>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</si>
  <si>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</si>
  <si>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</si>
  <si>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</si>
  <si>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</si>
  <si>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</si>
  <si>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</si>
  <si>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</si>
  <si>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</si>
  <si>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</si>
  <si>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</si>
  <si>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</si>
  <si>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</si>
  <si>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</si>
  <si>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</si>
  <si>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</si>
  <si>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</si>
  <si>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</si>
  <si>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</si>
  <si>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</si>
  <si>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</si>
  <si>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</si>
  <si>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</si>
  <si>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</si>
  <si>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</si>
  <si>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</si>
  <si>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</si>
  <si>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</si>
  <si>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</si>
  <si>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</si>
  <si>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</si>
  <si>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</si>
  <si>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</si>
  <si>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</si>
  <si>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</si>
  <si>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</si>
  <si>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</si>
  <si>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</si>
  <si>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</si>
  <si>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</si>
  <si>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</si>
  <si>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</si>
  <si>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</si>
  <si>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</si>
  <si>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</si>
  <si>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</si>
  <si>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</si>
  <si>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</si>
  <si>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</si>
  <si>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</si>
  <si>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</si>
  <si>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</si>
  <si>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</si>
  <si>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</si>
  <si>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</si>
  <si>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</si>
  <si>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</si>
  <si>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</si>
  <si>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</si>
  <si>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</si>
  <si>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</si>
  <si>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</si>
  <si>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</si>
  <si>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</si>
  <si>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</si>
  <si>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</si>
  <si>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</si>
  <si>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</si>
  <si>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</si>
  <si>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</si>
  <si>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</si>
  <si>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</si>
  <si>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</si>
  <si>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</si>
  <si>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</si>
  <si>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</si>
  <si>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</si>
  <si>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</si>
  <si>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</si>
  <si>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</si>
  <si>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</si>
  <si>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</si>
  <si>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</si>
  <si>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</si>
  <si>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</si>
  <si>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</si>
  <si>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</si>
  <si>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</si>
  <si>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</si>
  <si>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</si>
  <si>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</si>
  <si>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</si>
  <si>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</si>
  <si>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</si>
  <si>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</si>
  <si>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</si>
  <si>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</si>
  <si>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</si>
  <si>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</si>
  <si>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</si>
  <si>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</si>
  <si>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</si>
  <si>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</si>
  <si>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</si>
  <si>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</si>
  <si>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</si>
  <si>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</si>
  <si>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</si>
  <si>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</si>
  <si>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</si>
  <si>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</si>
  <si>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</si>
  <si>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</si>
  <si>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</si>
  <si>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</si>
  <si>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</si>
  <si>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</si>
  <si>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</si>
  <si>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</si>
  <si>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</si>
  <si>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</si>
  <si>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</si>
  <si>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</si>
  <si>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</si>
  <si>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</si>
  <si>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</si>
  <si>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</si>
  <si>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</si>
  <si>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</si>
  <si>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</si>
  <si>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</si>
  <si>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</si>
  <si>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</si>
  <si>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</si>
  <si>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</si>
  <si>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</si>
  <si>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</si>
  <si>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</si>
  <si>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</si>
  <si>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</si>
  <si>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</si>
  <si>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</si>
  <si>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</si>
  <si>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</si>
  <si>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</si>
  <si>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</si>
  <si>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</si>
  <si>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</si>
  <si>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</si>
  <si>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</si>
  <si>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</si>
  <si>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</si>
  <si>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</si>
  <si>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</si>
  <si>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</si>
  <si>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</si>
  <si>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</si>
  <si>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</si>
  <si>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</si>
  <si>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</si>
  <si>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</si>
  <si>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</si>
  <si>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</si>
  <si>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</si>
  <si>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</si>
  <si>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</si>
  <si>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</si>
  <si>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</si>
  <si>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</si>
  <si>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</si>
  <si>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</si>
  <si>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</si>
  <si>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</si>
  <si>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</si>
  <si>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</si>
  <si>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</si>
  <si>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</si>
  <si>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</si>
  <si>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</si>
  <si>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</si>
  <si>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</si>
  <si>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</si>
  <si>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</si>
  <si>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</si>
  <si>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</si>
  <si>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</si>
  <si>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</si>
  <si>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</si>
  <si>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</si>
  <si>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</si>
  <si>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</si>
  <si>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</si>
  <si>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</si>
  <si>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</si>
  <si>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</si>
  <si>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</si>
  <si>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</si>
  <si>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</si>
  <si>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</si>
  <si>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</si>
  <si>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</si>
  <si>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</si>
  <si>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</si>
  <si>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</si>
  <si>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</si>
  <si>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</si>
  <si>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</si>
  <si>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</si>
  <si>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</si>
  <si>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</si>
  <si>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</si>
  <si>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</si>
  <si>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</si>
  <si>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</si>
  <si>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</si>
  <si>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</si>
  <si>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</si>
  <si>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</si>
  <si>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</si>
  <si>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</si>
  <si>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</si>
  <si>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</si>
  <si>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</si>
  <si>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</si>
  <si>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</si>
  <si>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</si>
  <si>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</si>
  <si>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</si>
  <si>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</si>
  <si>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</si>
  <si>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</si>
  <si>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</si>
  <si>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</si>
  <si>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</si>
  <si>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</si>
  <si>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</si>
  <si>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</si>
  <si>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</si>
  <si>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</si>
  <si>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</si>
  <si>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</si>
  <si>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</si>
  <si>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</si>
  <si>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</si>
  <si>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</si>
  <si>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</si>
  <si>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</si>
  <si>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</si>
  <si>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</si>
  <si>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</si>
  <si>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</si>
  <si>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</si>
  <si>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</si>
  <si>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</si>
  <si>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</si>
  <si>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</si>
  <si>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</si>
  <si>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</si>
  <si>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</si>
  <si>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</si>
  <si>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</si>
  <si>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</si>
  <si>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</si>
  <si>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</si>
  <si>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</si>
  <si>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</si>
  <si>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</si>
  <si>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</si>
  <si>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</si>
  <si>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</si>
  <si>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</si>
  <si>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</si>
  <si>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</si>
  <si>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</si>
  <si>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</si>
  <si>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</si>
  <si>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</si>
  <si>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</si>
  <si>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</si>
  <si>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</si>
  <si>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</si>
  <si>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</si>
  <si>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</si>
  <si>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</si>
  <si>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</si>
  <si>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</si>
  <si>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</si>
  <si>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</si>
  <si>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</si>
  <si>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</si>
  <si>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</si>
  <si>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</si>
  <si>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</si>
  <si>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</si>
  <si>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</si>
  <si>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</si>
  <si>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</si>
  <si>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</si>
  <si>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</si>
  <si>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</si>
  <si>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</si>
  <si>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</si>
  <si>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</si>
  <si>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</si>
  <si>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</si>
  <si>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</si>
  <si>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</si>
  <si>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</si>
  <si>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</si>
  <si>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</si>
  <si>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</si>
  <si>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</si>
  <si>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</si>
  <si>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</si>
  <si>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</si>
  <si>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</si>
  <si>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</si>
  <si>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</si>
  <si>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</si>
  <si>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</si>
  <si>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</si>
  <si>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</si>
  <si>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</si>
  <si>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</si>
  <si>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</si>
  <si>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</si>
  <si>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</si>
  <si>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</si>
  <si>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</si>
  <si>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</si>
  <si>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</si>
  <si>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</si>
  <si>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</si>
  <si>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</si>
  <si>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</si>
  <si>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</si>
  <si>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</si>
  <si>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</si>
  <si>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</si>
  <si>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</si>
  <si>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</si>
  <si>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</si>
  <si>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</si>
  <si>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</si>
  <si>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</si>
  <si>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</si>
  <si>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</si>
  <si>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</si>
  <si>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</si>
  <si>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</si>
  <si>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</si>
  <si>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</si>
  <si>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</si>
  <si>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</si>
  <si>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</si>
  <si>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</si>
  <si>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</si>
  <si>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</si>
  <si>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</si>
  <si>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</si>
  <si>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</si>
  <si>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</si>
  <si>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</si>
  <si>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</si>
  <si>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</si>
  <si>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</si>
  <si>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</si>
  <si>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</si>
  <si>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</si>
  <si>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</si>
  <si>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</si>
  <si>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</si>
  <si>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</si>
  <si>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</si>
  <si>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</si>
  <si>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</si>
  <si>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</si>
  <si>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</si>
  <si>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</si>
  <si>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</si>
  <si>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</si>
  <si>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</si>
  <si>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</si>
  <si>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</si>
  <si>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</si>
  <si>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</si>
  <si>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</si>
  <si>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</si>
  <si>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</si>
  <si>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</si>
  <si>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</si>
  <si>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</si>
  <si>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</si>
  <si>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</si>
  <si>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</si>
  <si>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</si>
  <si>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</si>
  <si>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</si>
  <si>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</si>
  <si>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</si>
  <si>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</si>
  <si>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</si>
  <si>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</si>
  <si>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</si>
  <si>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</si>
  <si>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</si>
  <si>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</si>
  <si>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</si>
  <si>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</si>
  <si>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</si>
  <si>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</si>
  <si>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</si>
  <si>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</si>
  <si>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</si>
  <si>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</si>
  <si>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</si>
  <si>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</si>
  <si>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</si>
  <si>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</si>
  <si>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</si>
  <si>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</si>
  <si>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</si>
  <si>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</si>
  <si>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</si>
  <si>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</si>
  <si>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</si>
  <si>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</si>
  <si>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</si>
  <si>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</si>
  <si>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</si>
  <si>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</si>
  <si>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</si>
  <si>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</si>
  <si>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</si>
  <si>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</si>
  <si>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</si>
  <si>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</si>
  <si>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</si>
  <si>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</si>
  <si>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</si>
  <si>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</si>
  <si>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</si>
  <si>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</si>
  <si>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</si>
  <si>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</si>
  <si>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</si>
  <si>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</si>
  <si>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</si>
  <si>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</si>
  <si>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</si>
  <si>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</si>
  <si>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</si>
  <si>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</si>
  <si>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</si>
  <si>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</si>
  <si>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</si>
  <si>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</si>
  <si>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</si>
  <si>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</si>
  <si>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</si>
  <si>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</si>
  <si>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</si>
  <si>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</si>
  <si>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</si>
  <si>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</si>
  <si>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</si>
  <si>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</si>
  <si>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</si>
  <si>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</si>
  <si>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</si>
  <si>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</si>
  <si>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</si>
  <si>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</si>
  <si>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</si>
  <si>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</si>
  <si>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</si>
  <si>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</si>
  <si>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</si>
  <si>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</si>
  <si>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</si>
  <si>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</si>
  <si>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</si>
  <si>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</si>
  <si>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</si>
  <si>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</si>
  <si>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</si>
  <si>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</si>
  <si>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</si>
  <si>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</si>
  <si>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</si>
  <si>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</si>
  <si>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</si>
  <si>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</si>
  <si>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</si>
  <si>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</si>
  <si>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</si>
  <si>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</si>
  <si>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</si>
  <si>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</si>
  <si>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</si>
  <si>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</si>
  <si>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</si>
  <si>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</si>
  <si>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</si>
  <si>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</si>
  <si>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</si>
  <si>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</si>
  <si>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</si>
  <si>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</si>
  <si>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</si>
  <si>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</si>
  <si>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</si>
  <si>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</si>
  <si>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</si>
  <si>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</si>
  <si>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</si>
  <si>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</si>
  <si>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</si>
  <si>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</si>
  <si>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</si>
  <si>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</si>
  <si>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</si>
  <si>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</si>
  <si>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</si>
  <si>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</si>
  <si>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</si>
  <si>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</si>
  <si>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</si>
  <si>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</si>
  <si>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</si>
  <si>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</si>
  <si>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</si>
  <si>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</si>
  <si>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</si>
  <si>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</si>
  <si>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</si>
  <si>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</si>
  <si>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</si>
  <si>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</si>
  <si>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</si>
  <si>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</si>
  <si>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</si>
  <si>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</si>
  <si>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</si>
  <si>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</si>
  <si>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</si>
  <si>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</si>
  <si>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</si>
  <si>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</si>
  <si>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</si>
  <si>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</si>
  <si>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</si>
  <si>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</si>
  <si>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</si>
  <si>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</si>
  <si>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</si>
  <si>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</si>
  <si>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</si>
  <si>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</si>
  <si>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</si>
  <si>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</si>
  <si>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</si>
  <si>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</si>
  <si>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</si>
  <si>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</si>
  <si>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</si>
  <si>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</si>
  <si>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</si>
  <si>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</si>
  <si>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</si>
  <si>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</si>
  <si>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</si>
  <si>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</si>
  <si>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</si>
  <si>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</si>
  <si>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</si>
  <si>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</si>
  <si>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</si>
  <si>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</si>
  <si>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</si>
  <si>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</si>
  <si>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</si>
  <si>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</si>
  <si>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</si>
  <si>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</si>
  <si>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</si>
  <si>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</si>
  <si>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</si>
  <si>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</si>
  <si>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</si>
  <si>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</si>
  <si>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</si>
  <si>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</si>
  <si>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</si>
  <si>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</si>
  <si>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</si>
  <si>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</si>
  <si>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</si>
  <si>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</si>
  <si>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</si>
  <si>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</si>
  <si>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</si>
  <si>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</si>
  <si>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</si>
  <si>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</si>
  <si>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</si>
  <si>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</si>
  <si>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</si>
  <si>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</si>
  <si>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</si>
  <si>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</si>
  <si>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</si>
  <si>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</si>
  <si>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</si>
  <si>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</si>
  <si>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</si>
  <si>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</si>
  <si>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</si>
  <si>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</si>
  <si>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</si>
  <si>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</si>
  <si>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</si>
  <si>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</si>
  <si>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</si>
  <si>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</si>
  <si>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</si>
  <si>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</si>
  <si>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</si>
  <si>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</si>
  <si>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</si>
  <si>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</si>
  <si>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</si>
  <si>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</si>
  <si>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</si>
  <si>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</si>
  <si>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</si>
  <si>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</si>
  <si>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</si>
  <si>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</si>
  <si>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</si>
  <si>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</si>
  <si>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</si>
  <si>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</si>
  <si>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</si>
  <si>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</si>
  <si>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</si>
  <si>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</si>
  <si>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</si>
  <si>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</si>
  <si>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</si>
  <si>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</si>
  <si>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</si>
  <si>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</si>
  <si>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</si>
  <si>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</si>
  <si>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</si>
  <si>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</si>
  <si>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</si>
  <si>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</si>
  <si>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</si>
  <si>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</si>
  <si>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</si>
  <si>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</si>
  <si>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</si>
  <si>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</si>
  <si>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</si>
  <si>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</si>
  <si>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</si>
  <si>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</si>
  <si>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</si>
  <si>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</si>
  <si>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</si>
  <si>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</si>
  <si>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</si>
  <si>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</si>
  <si>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</si>
  <si>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</si>
  <si>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</si>
  <si>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</si>
  <si>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</si>
  <si>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</si>
  <si>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</si>
  <si>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</si>
  <si>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</si>
  <si>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</si>
  <si>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</si>
  <si>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</si>
  <si>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</si>
  <si>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</si>
  <si>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</si>
  <si>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</si>
  <si>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</si>
  <si>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</si>
  <si>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</si>
  <si>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</si>
  <si>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</si>
  <si>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</si>
  <si>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</si>
  <si>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</si>
  <si>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</si>
  <si>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</si>
  <si>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</si>
  <si>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</si>
  <si>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</si>
  <si>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</si>
  <si>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</si>
  <si>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</si>
  <si>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</si>
  <si>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</si>
  <si>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</si>
  <si>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</si>
  <si>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</si>
  <si>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</si>
  <si>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</si>
  <si>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</si>
  <si>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</si>
  <si>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</si>
  <si>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</si>
  <si>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</si>
  <si>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</si>
  <si>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</si>
  <si>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</si>
  <si>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</si>
  <si>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</si>
  <si>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</si>
  <si>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</si>
  <si>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</si>
  <si>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</si>
  <si>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</si>
  <si>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</si>
  <si>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</si>
  <si>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</si>
  <si>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</si>
  <si>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</si>
  <si>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</si>
  <si>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</si>
  <si>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</si>
  <si>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</si>
  <si>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</si>
  <si>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</si>
  <si>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</si>
  <si>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</si>
  <si>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</si>
  <si>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</si>
  <si>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</si>
  <si>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</si>
  <si>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</si>
  <si>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</si>
  <si>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</si>
  <si>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</si>
  <si>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</si>
  <si>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</si>
  <si>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</si>
  <si>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</si>
  <si>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</si>
  <si>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</si>
  <si>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</si>
  <si>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</si>
  <si>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</si>
  <si>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</si>
  <si>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</si>
  <si>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</si>
  <si>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</si>
  <si>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</si>
  <si>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</si>
  <si>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</si>
  <si>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</si>
  <si>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</si>
  <si>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</si>
  <si>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</si>
  <si>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</si>
  <si>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</si>
  <si>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</si>
  <si>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</si>
  <si>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</si>
  <si>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</si>
  <si>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</si>
  <si>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</si>
  <si>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</si>
  <si>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</si>
  <si>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</si>
  <si>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</si>
  <si>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</si>
  <si>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</si>
  <si>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</si>
  <si>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</si>
  <si>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</si>
  <si>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</si>
  <si>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</si>
  <si>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</si>
  <si>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</si>
  <si>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</si>
  <si>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</si>
  <si>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</si>
  <si>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</si>
  <si>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</si>
  <si>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</si>
  <si>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</si>
  <si>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</si>
  <si>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</si>
  <si>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</si>
  <si>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</si>
  <si>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</si>
  <si>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</si>
  <si>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</si>
  <si>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</si>
  <si>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</si>
  <si>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</si>
  <si>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</si>
  <si>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</si>
  <si>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</si>
  <si>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</si>
  <si>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</si>
  <si>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</si>
  <si>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</si>
  <si>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</si>
  <si>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</si>
  <si>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</si>
  <si>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</si>
  <si>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</si>
  <si>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</si>
  <si>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</si>
  <si>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</si>
  <si>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</si>
  <si>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</si>
  <si>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</si>
  <si>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</si>
  <si>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</si>
  <si>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</si>
  <si>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</si>
  <si>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</si>
  <si>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</si>
  <si>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</si>
  <si>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</si>
  <si>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</si>
  <si>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</si>
  <si>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</si>
  <si>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</si>
  <si>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</si>
  <si>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</si>
  <si>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</si>
  <si>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</si>
  <si>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</si>
  <si>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</si>
  <si>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</si>
  <si>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</si>
  <si>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</si>
  <si>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</si>
  <si>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</si>
  <si>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</si>
  <si>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</si>
  <si>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</si>
  <si>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</si>
  <si>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</si>
  <si>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</si>
  <si>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</si>
  <si>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</si>
  <si>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</si>
  <si>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</si>
  <si>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</si>
  <si>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</si>
  <si>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</si>
  <si>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</si>
  <si>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</si>
  <si>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</si>
  <si>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</si>
  <si>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</si>
  <si>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</si>
  <si>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</si>
  <si>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</si>
  <si>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</si>
  <si>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</si>
  <si>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</si>
  <si>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</si>
  <si>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</si>
  <si>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</si>
  <si>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</si>
  <si>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</si>
  <si>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</si>
  <si>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</si>
  <si>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</si>
  <si>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</si>
  <si>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</si>
  <si>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</si>
  <si>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</si>
  <si>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</si>
  <si>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</si>
  <si>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</si>
  <si>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</si>
  <si>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</si>
  <si>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</si>
  <si>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</si>
  <si>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</si>
  <si>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</si>
  <si>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</si>
  <si>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</si>
  <si>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</si>
  <si>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</si>
  <si>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</si>
  <si>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</si>
  <si>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</si>
  <si>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</si>
  <si>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</si>
  <si>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</si>
  <si>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</si>
  <si>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</si>
  <si>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</si>
  <si>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</si>
  <si>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</si>
  <si>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</si>
  <si>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</si>
  <si>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</si>
  <si>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</si>
  <si>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</si>
  <si>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</si>
  <si>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</si>
  <si>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</si>
  <si>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</si>
  <si>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</si>
  <si>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</si>
  <si>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</si>
  <si>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</si>
  <si>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</si>
  <si>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</si>
  <si>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</si>
  <si>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</si>
  <si>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</si>
  <si>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</si>
  <si>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</si>
  <si>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</si>
  <si>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</si>
  <si>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</si>
  <si>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</si>
  <si>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</si>
  <si>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</si>
  <si>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</si>
  <si>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</si>
  <si>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</si>
  <si>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</si>
  <si>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</si>
  <si>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</si>
  <si>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</si>
  <si>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</si>
  <si>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</si>
  <si>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</si>
  <si>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</si>
  <si>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</si>
  <si>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</si>
  <si>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</si>
  <si>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</si>
  <si>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</si>
  <si>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</si>
  <si>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</si>
  <si>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</si>
  <si>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</si>
  <si>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</si>
  <si>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</si>
  <si>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</si>
  <si>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</si>
  <si>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</si>
  <si>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</si>
  <si>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</si>
  <si>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</si>
  <si>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</si>
  <si>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</si>
  <si>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</si>
  <si>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</si>
  <si>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</si>
  <si>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</si>
  <si>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</si>
  <si>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</si>
  <si>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</si>
  <si>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</si>
  <si>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</si>
  <si>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</si>
  <si>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</si>
  <si>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</si>
  <si>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</si>
  <si>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</si>
  <si>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</si>
  <si>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</si>
  <si>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</si>
  <si>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</si>
  <si>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</si>
  <si>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</si>
  <si>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</si>
  <si>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</si>
  <si>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</si>
  <si>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</si>
  <si>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</si>
  <si>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</si>
  <si>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</si>
  <si>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</si>
  <si>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</si>
  <si>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</si>
  <si>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</si>
  <si>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</si>
  <si>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</si>
  <si>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</si>
  <si>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</si>
  <si>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</si>
  <si>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</si>
  <si>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</si>
  <si>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</si>
  <si>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</si>
  <si>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</si>
  <si>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</si>
  <si>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</si>
  <si>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</si>
  <si>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</si>
  <si>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</si>
  <si>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</si>
  <si>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</si>
  <si>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</si>
  <si>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</si>
  <si>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</si>
  <si>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</si>
  <si>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</si>
  <si>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</si>
  <si>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</si>
  <si>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</si>
  <si>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</si>
  <si>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</si>
  <si>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</si>
  <si>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</si>
  <si>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</si>
  <si>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</si>
  <si>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</si>
  <si>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</si>
  <si>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</si>
  <si>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</si>
  <si>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</si>
  <si>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</si>
  <si>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</si>
  <si>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</si>
  <si>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</si>
  <si>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</si>
  <si>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</si>
  <si>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</si>
  <si>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</si>
  <si>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</si>
  <si>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</si>
  <si>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</si>
  <si>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</si>
  <si>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</si>
  <si>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</si>
  <si>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</si>
  <si>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</si>
  <si>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</si>
  <si>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</si>
  <si>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</si>
  <si>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</si>
  <si>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</si>
  <si>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</si>
  <si>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</si>
  <si>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</si>
  <si>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</si>
  <si>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</si>
  <si>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</si>
  <si>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</si>
  <si>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</si>
  <si>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</si>
  <si>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</si>
  <si>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</si>
  <si>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</si>
  <si>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</si>
  <si>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</si>
  <si>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</si>
  <si>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</si>
  <si>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</si>
  <si>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</si>
  <si>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</si>
  <si>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</si>
  <si>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</si>
  <si>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</si>
  <si>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</si>
  <si>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</si>
  <si>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</si>
  <si>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</si>
  <si>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</si>
  <si>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</si>
  <si>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</si>
  <si>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</si>
  <si>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</si>
  <si>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</si>
  <si>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</si>
  <si>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</si>
  <si>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</si>
  <si>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</si>
  <si>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</si>
  <si>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</si>
  <si>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</si>
  <si>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</si>
  <si>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</si>
  <si>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</si>
  <si>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</si>
  <si>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</si>
  <si>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</si>
  <si>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</si>
  <si>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</si>
  <si>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</si>
  <si>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</si>
  <si>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</si>
  <si>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</si>
  <si>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</si>
  <si>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</si>
  <si>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</si>
  <si>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</si>
  <si>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</si>
  <si>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</si>
  <si>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</si>
  <si>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</si>
  <si>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</si>
  <si>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</si>
  <si>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</si>
  <si>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</si>
  <si>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</si>
  <si>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</si>
  <si>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</si>
  <si>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</si>
  <si>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</si>
  <si>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</si>
  <si>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</si>
  <si>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</si>
  <si>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</si>
  <si>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</si>
  <si>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</si>
  <si>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</si>
  <si>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</si>
  <si>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</si>
  <si>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</si>
  <si>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</si>
  <si>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</si>
  <si>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</si>
  <si>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</si>
  <si>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</si>
  <si>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</si>
  <si>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</si>
  <si>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</si>
  <si>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</si>
  <si>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</si>
  <si>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</si>
  <si>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</si>
  <si>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</si>
  <si>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</si>
  <si>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</si>
  <si>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</si>
  <si>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</si>
  <si>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</si>
  <si>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</si>
  <si>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</si>
  <si>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</si>
  <si>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</si>
  <si>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</si>
  <si>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</si>
  <si>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</si>
  <si>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</si>
  <si>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</si>
  <si>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</si>
  <si>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</si>
  <si>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</si>
  <si>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</si>
  <si>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</si>
  <si>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</si>
  <si>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</si>
  <si>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</si>
  <si>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</si>
  <si>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</si>
  <si>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</si>
  <si>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</si>
  <si>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</si>
  <si>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</si>
  <si>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</si>
  <si>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</si>
  <si>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</si>
  <si>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</si>
  <si>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</si>
  <si>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</si>
  <si>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</si>
  <si>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</si>
  <si>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</si>
  <si>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</si>
  <si>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</si>
  <si>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</si>
  <si>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</si>
  <si>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</si>
  <si>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</si>
  <si>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</si>
  <si>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</si>
  <si>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</si>
  <si>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</si>
  <si>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</si>
  <si>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</si>
  <si>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</si>
  <si>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</si>
  <si>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</si>
  <si>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</si>
  <si>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</si>
  <si>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</si>
  <si>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</si>
  <si>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</si>
  <si>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</si>
  <si>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</si>
  <si>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</si>
  <si>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</si>
  <si>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</si>
  <si>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</si>
  <si>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</si>
  <si>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</si>
  <si>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</si>
  <si>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</si>
  <si>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</si>
  <si>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</si>
  <si>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</si>
  <si>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</si>
  <si>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</si>
  <si>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</si>
  <si>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</si>
  <si>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</si>
  <si>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</si>
  <si>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</si>
  <si>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</si>
  <si>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</si>
  <si>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</si>
  <si>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</si>
  <si>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</si>
  <si>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</si>
  <si>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</si>
  <si>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</si>
  <si>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</si>
  <si>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</si>
  <si>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</si>
  <si>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</si>
  <si>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</si>
  <si>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</si>
  <si>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</si>
  <si>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</si>
  <si>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</si>
  <si>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</si>
  <si>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</si>
  <si>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</si>
  <si>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</si>
  <si>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</si>
  <si>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</si>
  <si>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</si>
  <si>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</si>
  <si>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</si>
  <si>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</si>
  <si>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</si>
  <si>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</si>
  <si>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</si>
  <si>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</si>
  <si>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</si>
  <si>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</si>
  <si>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</si>
  <si>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</si>
  <si>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</si>
  <si>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</si>
  <si>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</si>
  <si>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</si>
  <si>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</si>
  <si>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</si>
  <si>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</si>
  <si>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</si>
  <si>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</si>
  <si>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</si>
  <si>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</si>
  <si>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</si>
  <si>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</si>
  <si>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</si>
  <si>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</si>
  <si>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</si>
  <si>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</si>
  <si>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</si>
  <si>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</si>
  <si>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</si>
  <si>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</si>
  <si>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</si>
  <si>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</si>
  <si>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</si>
  <si>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</si>
  <si>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</si>
  <si>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</si>
  <si>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</si>
  <si>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</si>
  <si>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</si>
  <si>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</si>
  <si>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</si>
  <si>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</si>
  <si>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</si>
  <si>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</si>
  <si>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</si>
  <si>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</si>
  <si>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</si>
  <si>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</si>
  <si>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</si>
  <si>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</si>
  <si>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</si>
  <si>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</si>
  <si>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</si>
  <si>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</si>
  <si>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</si>
  <si>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</si>
  <si>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</si>
  <si>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</si>
  <si>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</si>
  <si>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</si>
  <si>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</si>
  <si>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</si>
  <si>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</si>
  <si>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</si>
  <si>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</si>
  <si>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</si>
  <si>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</si>
  <si>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</si>
  <si>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</si>
  <si>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</si>
  <si>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</si>
  <si>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</si>
  <si>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</si>
  <si>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</si>
  <si>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</si>
  <si>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</si>
  <si>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</si>
  <si>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</si>
  <si>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</si>
  <si>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</si>
  <si>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</si>
  <si>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</si>
  <si>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</si>
  <si>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</si>
  <si>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</si>
  <si>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</si>
  <si>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</si>
  <si>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</si>
  <si>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</si>
  <si>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</si>
  <si>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</si>
  <si>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</si>
  <si>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</si>
  <si>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</si>
  <si>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</si>
  <si>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</si>
  <si>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</si>
  <si>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</si>
  <si>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</si>
  <si>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</si>
  <si>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</si>
  <si>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</si>
  <si>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</si>
  <si>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</si>
  <si>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</si>
  <si>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</si>
  <si>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</si>
  <si>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</si>
  <si>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</si>
  <si>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</si>
  <si>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</si>
  <si>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</si>
  <si>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</si>
  <si>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</si>
  <si>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</si>
  <si>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</si>
  <si>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</si>
  <si>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</si>
  <si>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</si>
  <si>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</si>
  <si>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</si>
  <si>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</si>
  <si>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</si>
  <si>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</si>
  <si>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</si>
  <si>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</si>
  <si>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</si>
  <si>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</si>
  <si>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</si>
  <si>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</si>
  <si>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</si>
  <si>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</si>
  <si>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</si>
  <si>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</si>
  <si>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</si>
  <si>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</si>
  <si>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</si>
  <si>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</si>
  <si>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</si>
  <si>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</si>
  <si>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</si>
  <si>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</si>
  <si>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</si>
  <si>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</si>
  <si>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</si>
  <si>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</si>
  <si>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</si>
  <si>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</si>
  <si>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</si>
  <si>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</si>
  <si>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</si>
  <si>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</si>
  <si>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</si>
  <si>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</si>
  <si>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</si>
  <si>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</si>
  <si>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</si>
  <si>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</si>
  <si>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</si>
  <si>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</si>
  <si>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</si>
  <si>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</si>
  <si>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</si>
  <si>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</si>
  <si>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</si>
  <si>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</si>
  <si>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</si>
  <si>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</si>
  <si>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</si>
  <si>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</si>
  <si>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</si>
  <si>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</si>
  <si>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</si>
  <si>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</si>
  <si>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</si>
  <si>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</si>
  <si>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</si>
  <si>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</si>
  <si>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</si>
  <si>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</si>
  <si>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</si>
  <si>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</si>
  <si>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</si>
  <si>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</si>
  <si>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</si>
  <si>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</si>
  <si>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</si>
  <si>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</si>
  <si>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</si>
  <si>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</si>
  <si>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</si>
  <si>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</si>
  <si>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</si>
  <si>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</si>
  <si>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</si>
  <si>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</si>
  <si>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</si>
  <si>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</si>
  <si>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</si>
  <si>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</si>
  <si>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</si>
  <si>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</si>
  <si>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</si>
  <si>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</si>
  <si>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</si>
  <si>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</si>
  <si>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</si>
  <si>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</si>
  <si>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</si>
  <si>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</si>
  <si>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</si>
  <si>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</si>
  <si>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</si>
  <si>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</si>
  <si>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</si>
  <si>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</si>
  <si>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</si>
  <si>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</si>
  <si>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</si>
  <si>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</si>
  <si>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</si>
  <si>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</si>
  <si>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</si>
  <si>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</si>
  <si>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</si>
  <si>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</si>
  <si>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</si>
  <si>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</si>
  <si>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</si>
  <si>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</si>
  <si>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</si>
  <si>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</si>
  <si>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</si>
  <si>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</si>
  <si>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</si>
  <si>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</si>
  <si>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</si>
  <si>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</si>
  <si>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</si>
  <si>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</si>
  <si>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</si>
  <si>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</si>
  <si>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</si>
  <si>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</si>
  <si>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</si>
  <si>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</si>
  <si>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</si>
  <si>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</si>
  <si>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</si>
  <si>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</si>
  <si>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</si>
  <si>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</si>
  <si>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</si>
  <si>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</si>
  <si>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</si>
  <si>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</si>
  <si>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</si>
  <si>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</si>
  <si>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</si>
  <si>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</si>
  <si>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</si>
  <si>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</si>
  <si>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</si>
  <si>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</si>
  <si>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</si>
  <si>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</si>
  <si>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</si>
  <si>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</si>
  <si>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</si>
  <si>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</si>
  <si>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</si>
  <si>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</si>
  <si>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</si>
  <si>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</si>
  <si>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</si>
  <si>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</si>
  <si>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</si>
  <si>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</si>
  <si>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</si>
  <si>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</si>
  <si>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</si>
  <si>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</si>
  <si>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</si>
  <si>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</si>
  <si>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</si>
  <si>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</si>
  <si>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</si>
  <si>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</si>
  <si>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</si>
  <si>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</si>
  <si>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</si>
  <si>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</si>
  <si>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</si>
  <si>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</si>
  <si>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</si>
  <si>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</si>
  <si>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</si>
  <si>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</si>
  <si>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</si>
  <si>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</si>
  <si>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</si>
  <si>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</si>
  <si>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</si>
  <si>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</si>
  <si>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</si>
  <si>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</si>
  <si>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</si>
  <si>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</si>
  <si>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</si>
  <si>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</si>
  <si>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</si>
  <si>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</si>
  <si>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</si>
  <si>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</si>
  <si>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</si>
  <si>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</si>
  <si>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</si>
  <si>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</si>
  <si>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</si>
  <si>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</si>
  <si>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</si>
  <si>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</si>
  <si>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</si>
  <si>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</si>
  <si>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</si>
  <si>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</si>
  <si>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</si>
  <si>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</si>
  <si>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</si>
  <si>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</si>
  <si>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</si>
  <si>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</si>
  <si>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</si>
  <si>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</si>
  <si>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</si>
  <si>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</si>
  <si>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</si>
  <si>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</si>
  <si>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</si>
  <si>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</si>
  <si>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</si>
  <si>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</si>
  <si>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</si>
  <si>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</si>
  <si>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</si>
  <si>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</si>
  <si>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</si>
  <si>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</si>
  <si>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</si>
  <si>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</si>
  <si>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</si>
  <si>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</si>
  <si>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</si>
  <si>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</si>
  <si>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</si>
  <si>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</si>
  <si>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</si>
  <si>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</si>
  <si>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</si>
  <si>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</si>
  <si>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</si>
  <si>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</si>
  <si>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</si>
  <si>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</si>
  <si>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</si>
  <si>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</si>
  <si>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</si>
  <si>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</si>
  <si>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</si>
  <si>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</si>
  <si>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</si>
  <si>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</si>
  <si>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</si>
  <si>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</si>
  <si>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</si>
  <si>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</si>
  <si>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</si>
  <si>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</si>
  <si>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</si>
  <si>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</si>
  <si>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</si>
  <si>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</si>
  <si>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</si>
  <si>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</si>
  <si>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</si>
  <si>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</si>
  <si>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</si>
  <si>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</si>
  <si>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</si>
  <si>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</si>
  <si>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</si>
  <si>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</si>
  <si>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</si>
  <si>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</si>
  <si>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</si>
  <si>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</si>
  <si>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</si>
  <si>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</si>
  <si>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</si>
  <si>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</si>
  <si>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</si>
  <si>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</si>
  <si>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</si>
  <si>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</si>
  <si>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</si>
  <si>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</si>
  <si>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</si>
  <si>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</si>
  <si>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</si>
  <si>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</si>
  <si>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</si>
  <si>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</si>
  <si>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</si>
  <si>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</si>
  <si>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</si>
  <si>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</si>
  <si>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</si>
  <si>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</si>
  <si>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</si>
  <si>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</si>
  <si>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</si>
  <si>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</si>
  <si>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</si>
  <si>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</si>
  <si>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</si>
  <si>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</si>
  <si>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</si>
  <si>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</si>
  <si>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</si>
  <si>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</si>
  <si>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</si>
  <si>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</si>
  <si>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</si>
  <si>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</si>
  <si>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</si>
  <si>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</si>
  <si>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</si>
  <si>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</si>
  <si>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</si>
  <si>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</si>
  <si>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</si>
  <si>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</si>
  <si>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</si>
  <si>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</si>
  <si>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</si>
  <si>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</si>
  <si>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</si>
  <si>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</si>
  <si>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</si>
  <si>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</si>
  <si>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</si>
  <si>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</si>
  <si>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</si>
  <si>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</si>
  <si>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</si>
  <si>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</si>
  <si>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</si>
  <si>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</si>
  <si>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</si>
  <si>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</si>
  <si>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</si>
  <si>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</si>
  <si>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</si>
  <si>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</si>
  <si>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</si>
  <si>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</si>
  <si>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</si>
  <si>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</si>
  <si>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</si>
  <si>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</si>
  <si>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</si>
  <si>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</si>
  <si>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</si>
  <si>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</si>
  <si>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</si>
  <si>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</si>
  <si>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</si>
  <si>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</si>
  <si>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</si>
  <si>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</si>
  <si>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</si>
  <si>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</si>
  <si>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</si>
  <si>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</si>
  <si>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</si>
  <si>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</si>
  <si>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</si>
  <si>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</si>
  <si>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</si>
  <si>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</si>
  <si>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</si>
  <si>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</si>
  <si>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</si>
  <si>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</si>
  <si>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</si>
  <si>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</si>
  <si>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</si>
  <si>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</si>
  <si>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</si>
  <si>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</si>
  <si>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</si>
  <si>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</si>
  <si>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</si>
  <si>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</si>
  <si>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</si>
  <si>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</si>
  <si>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</si>
  <si>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</si>
  <si>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</si>
  <si>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</si>
  <si>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</si>
  <si>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</si>
  <si>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</si>
  <si>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</si>
  <si>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</si>
  <si>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</si>
  <si>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</si>
  <si>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</si>
  <si>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</si>
  <si>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</si>
  <si>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</si>
  <si>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</si>
  <si>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</si>
  <si>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</si>
  <si>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</si>
  <si>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</si>
  <si>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</si>
  <si>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</si>
  <si>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</si>
  <si>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</si>
  <si>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</si>
  <si>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</si>
  <si>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</si>
  <si>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</si>
  <si>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</si>
  <si>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</si>
  <si>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</si>
  <si>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</si>
  <si>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</si>
  <si>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</si>
  <si>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</si>
  <si>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</si>
  <si>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</si>
  <si>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</si>
  <si>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</si>
  <si>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</si>
  <si>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</si>
  <si>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</si>
  <si>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</si>
  <si>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</si>
  <si>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</si>
  <si>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</si>
  <si>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</si>
  <si>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</si>
  <si>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</si>
  <si>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</si>
  <si>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</si>
  <si>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</si>
  <si>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</si>
  <si>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</si>
  <si>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</si>
  <si>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</si>
  <si>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</si>
  <si>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</si>
  <si>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</si>
  <si>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</si>
  <si>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</si>
  <si>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</si>
  <si>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</si>
  <si>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</si>
  <si>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</si>
  <si>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</si>
  <si>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</si>
  <si>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</si>
  <si>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</si>
  <si>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</si>
  <si>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</si>
  <si>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</si>
  <si>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</si>
  <si>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</si>
  <si>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</si>
  <si>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</si>
  <si>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</si>
  <si>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</si>
  <si>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</si>
  <si>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</si>
  <si>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</si>
  <si>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</si>
  <si>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</si>
  <si>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</si>
  <si>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</si>
  <si>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</si>
  <si>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</si>
  <si>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</si>
  <si>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</si>
  <si>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</si>
  <si>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</si>
  <si>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</si>
  <si>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</si>
  <si>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</si>
  <si>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</si>
  <si>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</si>
  <si>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</si>
  <si>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</si>
  <si>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</si>
  <si>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</si>
  <si>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</si>
  <si>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</si>
  <si>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</si>
  <si>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</si>
  <si>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</si>
  <si>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</si>
  <si>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</si>
  <si>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</si>
  <si>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</si>
  <si>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</si>
  <si>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</si>
  <si>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</si>
  <si>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</si>
  <si>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</si>
  <si>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</si>
  <si>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</si>
  <si>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</si>
  <si>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</si>
  <si>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</si>
  <si>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</si>
  <si>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</si>
  <si>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</si>
  <si>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</si>
  <si>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</si>
  <si>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</si>
  <si>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</si>
  <si>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</si>
  <si>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</si>
  <si>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</si>
  <si>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</si>
  <si>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</si>
  <si>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</si>
  <si>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</si>
  <si>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</si>
  <si>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</si>
  <si>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</si>
  <si>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</si>
  <si>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</si>
  <si>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</si>
  <si>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</si>
  <si>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</si>
  <si>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</si>
  <si>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</si>
  <si>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</si>
  <si>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</si>
  <si>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</si>
  <si>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</si>
  <si>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</si>
  <si>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</si>
  <si>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</si>
  <si>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</si>
  <si>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</si>
  <si>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</si>
  <si>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</si>
  <si>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</si>
  <si>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</si>
  <si>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</si>
  <si>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</si>
  <si>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</si>
  <si>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</si>
  <si>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</si>
  <si>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</si>
  <si>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</si>
  <si>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</si>
  <si>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</si>
  <si>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</si>
  <si>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</si>
  <si>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</si>
  <si>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</si>
  <si>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</si>
  <si>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</si>
  <si>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</si>
  <si>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</si>
  <si>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</si>
  <si>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</si>
  <si>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</si>
  <si>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</si>
  <si>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</si>
  <si>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</si>
  <si>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</si>
  <si>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</si>
  <si>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</si>
  <si>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</si>
  <si>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</si>
  <si>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</si>
  <si>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</si>
  <si>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</si>
  <si>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</si>
  <si>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</si>
  <si>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</si>
  <si>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</si>
  <si>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</si>
  <si>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</si>
  <si>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</si>
  <si>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</si>
  <si>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</si>
  <si>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</si>
  <si>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</si>
  <si>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</si>
  <si>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</si>
  <si>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</si>
  <si>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</si>
  <si>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</si>
  <si>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</si>
  <si>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</si>
  <si>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</si>
  <si>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</si>
  <si>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</si>
  <si>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</si>
  <si>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</si>
  <si>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</si>
  <si>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</si>
  <si>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</si>
  <si>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</si>
  <si>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</si>
  <si>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</si>
  <si>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</si>
  <si>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</si>
  <si>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</si>
  <si>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</si>
  <si>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</si>
  <si>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</si>
  <si>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</si>
  <si>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</si>
  <si>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</si>
  <si>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</si>
  <si>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</si>
  <si>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</si>
  <si>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</si>
  <si>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</si>
  <si>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</si>
  <si>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</si>
  <si>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</si>
  <si>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</si>
  <si>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</si>
  <si>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</si>
  <si>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</si>
  <si>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</si>
  <si>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</si>
  <si>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</si>
  <si>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</si>
  <si>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</si>
  <si>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</si>
  <si>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</si>
  <si>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</si>
  <si>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</si>
  <si>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</si>
  <si>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</si>
  <si>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</si>
  <si>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</si>
  <si>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</si>
  <si>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</si>
  <si>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</si>
  <si>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</si>
  <si>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</si>
  <si>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</si>
  <si>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</si>
  <si>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</si>
  <si>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</si>
  <si>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</si>
  <si>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</si>
  <si>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</si>
  <si>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</si>
  <si>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</si>
  <si>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</si>
  <si>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</si>
  <si>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</si>
  <si>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</si>
  <si>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</si>
  <si>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</si>
  <si>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</si>
  <si>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</si>
  <si>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</si>
  <si>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</si>
  <si>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</si>
  <si>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</si>
  <si>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</si>
  <si>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</si>
  <si>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</si>
  <si>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</si>
  <si>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</si>
  <si>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</si>
  <si>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</si>
  <si>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</si>
  <si>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</si>
  <si>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</si>
  <si>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</si>
  <si>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</si>
  <si>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</si>
  <si>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</si>
  <si>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</si>
  <si>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</si>
  <si>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</si>
  <si>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</si>
  <si>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</si>
  <si>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</si>
  <si>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</si>
  <si>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</si>
  <si>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</si>
  <si>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</si>
  <si>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</si>
  <si>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</si>
  <si>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</si>
  <si>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</si>
  <si>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</si>
  <si>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</si>
  <si>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</si>
  <si>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</si>
  <si>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</si>
  <si>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</si>
  <si>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</si>
  <si>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</si>
  <si>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</si>
  <si>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</si>
  <si>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</si>
  <si>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</si>
  <si>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</si>
  <si>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</si>
  <si>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</si>
  <si>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</si>
  <si>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</si>
  <si>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</si>
  <si>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</si>
  <si>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</si>
  <si>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</si>
  <si>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</si>
  <si>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</si>
  <si>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</si>
  <si>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</si>
  <si>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</si>
  <si>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</si>
  <si>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</si>
  <si>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</si>
  <si>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</si>
  <si>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</si>
  <si>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</si>
  <si>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</si>
  <si>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</si>
  <si>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</si>
  <si>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</si>
  <si>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</si>
  <si>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</si>
  <si>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</si>
  <si>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</si>
  <si>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</si>
  <si>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</si>
  <si>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</si>
  <si>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</si>
  <si>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</si>
  <si>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</si>
  <si>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</si>
  <si>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</si>
  <si>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</si>
  <si>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</si>
  <si>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</si>
  <si>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</si>
  <si>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</si>
  <si>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</si>
  <si>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</si>
  <si>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</si>
  <si>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</si>
  <si>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</si>
  <si>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</si>
  <si>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</si>
  <si>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</si>
  <si>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</si>
  <si>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</si>
  <si>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</si>
  <si>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</si>
  <si>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</si>
  <si>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</si>
  <si>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</si>
  <si>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</si>
  <si>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</si>
  <si>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</si>
  <si>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</si>
  <si>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</si>
  <si>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</si>
  <si>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</si>
  <si>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</si>
  <si>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</si>
  <si>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</si>
  <si>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</si>
  <si>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</si>
  <si>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</si>
  <si>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</si>
  <si>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</si>
  <si>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</si>
  <si>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</si>
  <si>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</si>
  <si>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</si>
  <si>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</si>
  <si>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</si>
  <si>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</si>
  <si>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</si>
  <si>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</si>
  <si>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</si>
  <si>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</si>
  <si>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</si>
  <si>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</si>
  <si>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</si>
  <si>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</si>
  <si>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</si>
  <si>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</si>
  <si>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</si>
  <si>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</si>
  <si>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</si>
  <si>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</si>
  <si>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</si>
  <si>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</si>
  <si>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</si>
  <si>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</si>
  <si>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</si>
  <si>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</si>
  <si>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</si>
  <si>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</si>
  <si>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</si>
  <si>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</si>
  <si>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</si>
  <si>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</si>
  <si>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</si>
  <si>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</si>
  <si>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</si>
  <si>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</si>
  <si>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</si>
  <si>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</si>
  <si>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</si>
  <si>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</si>
  <si>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</si>
  <si>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</si>
  <si>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</si>
  <si>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</si>
  <si>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</si>
  <si>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</si>
  <si>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</si>
  <si>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</si>
  <si>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</si>
  <si>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</si>
  <si>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</si>
  <si>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</si>
  <si>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</si>
  <si>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</si>
  <si>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</si>
  <si>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</si>
  <si>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</si>
  <si>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</si>
  <si>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</si>
  <si>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</si>
  <si>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</si>
  <si>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</si>
  <si>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</si>
  <si>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</si>
  <si>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</si>
  <si>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</si>
  <si>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</si>
  <si>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</si>
  <si>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</si>
  <si>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</si>
  <si>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</si>
  <si>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</si>
  <si>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</si>
  <si>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</si>
  <si>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</si>
  <si>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</si>
  <si>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</si>
  <si>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</si>
  <si>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</si>
  <si>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</si>
  <si>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</si>
  <si>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</si>
  <si>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</si>
  <si>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</si>
  <si>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</si>
  <si>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</si>
  <si>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</si>
  <si>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</si>
  <si>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</si>
  <si>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</si>
  <si>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</si>
  <si>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</si>
  <si>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</si>
  <si>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</si>
  <si>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</si>
  <si>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</si>
  <si>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</si>
  <si>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</si>
  <si>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</si>
  <si>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</si>
  <si>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</si>
  <si>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</si>
  <si>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</si>
  <si>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</si>
  <si>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</si>
  <si>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</si>
  <si>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</si>
  <si>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</si>
  <si>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</si>
  <si>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</si>
  <si>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</si>
  <si>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</si>
  <si>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</si>
  <si>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</si>
  <si>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</si>
  <si>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</si>
  <si>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</si>
  <si>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</si>
  <si>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</si>
  <si>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</si>
  <si>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</si>
  <si>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</si>
  <si>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</si>
  <si>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</si>
  <si>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</si>
  <si>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</si>
  <si>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</si>
  <si>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</si>
  <si>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</si>
  <si>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</si>
  <si>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</si>
  <si>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</si>
  <si>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</si>
  <si>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</si>
  <si>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</si>
  <si>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</si>
  <si>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</si>
  <si>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</si>
  <si>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</si>
  <si>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</si>
  <si>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</si>
  <si>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</si>
  <si>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</si>
  <si>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</si>
  <si>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</si>
  <si>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</si>
  <si>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</si>
  <si>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</si>
  <si>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</si>
  <si>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</si>
  <si>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</si>
  <si>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</si>
  <si>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</si>
  <si>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</si>
  <si>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</si>
  <si>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</si>
  <si>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</si>
  <si>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</si>
  <si>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</si>
  <si>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</si>
  <si>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</si>
  <si>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</si>
  <si>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</si>
  <si>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</si>
  <si>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</si>
  <si>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</si>
  <si>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</si>
  <si>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</si>
  <si>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</si>
  <si>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</si>
  <si>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</si>
  <si>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</si>
  <si>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</si>
  <si>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</si>
  <si>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</si>
  <si>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</si>
  <si>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</si>
  <si>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</si>
  <si>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</si>
  <si>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</si>
  <si>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</si>
  <si>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</si>
  <si>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</si>
  <si>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</si>
  <si>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</si>
  <si>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</si>
  <si>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</si>
  <si>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</si>
  <si>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</si>
  <si>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</si>
  <si>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</si>
  <si>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</si>
  <si>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</si>
  <si>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</si>
  <si>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</si>
  <si>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</si>
  <si>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</si>
  <si>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</si>
  <si>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</si>
  <si>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</si>
  <si>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</si>
  <si>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</si>
  <si>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</si>
  <si>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</si>
  <si>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</si>
  <si>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</si>
  <si>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</si>
  <si>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</si>
  <si>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</si>
  <si>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</si>
  <si>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</si>
  <si>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</si>
  <si>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</si>
  <si>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</si>
  <si>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</si>
  <si>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</si>
  <si>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</si>
  <si>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</si>
  <si>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</si>
  <si>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</si>
  <si>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</si>
  <si>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</si>
  <si>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</si>
  <si>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</si>
  <si>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</si>
  <si>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</si>
  <si>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</si>
  <si>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</si>
  <si>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</si>
  <si>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</si>
  <si>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</si>
  <si>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</si>
  <si>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</si>
  <si>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</si>
  <si>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</si>
  <si>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</si>
  <si>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</si>
  <si>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</si>
  <si>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</si>
  <si>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</si>
  <si>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</si>
  <si>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</si>
  <si>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</si>
  <si>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</si>
  <si>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</si>
  <si>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</si>
  <si>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</si>
  <si>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</si>
  <si>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</si>
  <si>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</si>
  <si>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</si>
  <si>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</si>
  <si>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</si>
  <si>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</si>
  <si>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</si>
  <si>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</si>
  <si>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</si>
  <si>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</si>
  <si>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</si>
  <si>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</si>
  <si>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</si>
  <si>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</si>
  <si>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</si>
  <si>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</si>
  <si>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</si>
  <si>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</si>
  <si>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</si>
  <si>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</si>
  <si>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</si>
  <si>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</si>
  <si>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</si>
  <si>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</si>
  <si>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</si>
  <si>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</si>
  <si>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</si>
  <si>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</si>
  <si>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</si>
  <si>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</si>
  <si>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</si>
  <si>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</si>
  <si>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</si>
  <si>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</si>
  <si>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</si>
  <si>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</si>
  <si>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</si>
  <si>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</si>
  <si>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</si>
  <si>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</si>
  <si>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</si>
  <si>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</si>
  <si>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</si>
  <si>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</si>
  <si>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</si>
  <si>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</si>
  <si>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</si>
  <si>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</si>
  <si>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</si>
  <si>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</si>
  <si>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</si>
  <si>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</si>
  <si>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</si>
  <si>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</si>
  <si>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</si>
  <si>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</si>
  <si>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</si>
  <si>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</si>
  <si>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</si>
  <si>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</si>
  <si>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</si>
  <si>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</si>
  <si>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</si>
  <si>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</si>
  <si>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</si>
  <si>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</si>
  <si>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</si>
  <si>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</si>
  <si>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</si>
  <si>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</si>
  <si>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</si>
  <si>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</si>
  <si>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</si>
  <si>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</si>
  <si>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</si>
  <si>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</si>
  <si>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</si>
  <si>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</si>
  <si>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</si>
  <si>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</si>
  <si>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</si>
  <si>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</si>
  <si>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</si>
  <si>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</si>
  <si>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</si>
  <si>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</si>
  <si>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</si>
  <si>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</si>
  <si>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</si>
  <si>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</si>
  <si>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</si>
  <si>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</si>
  <si>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</si>
  <si>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</si>
  <si>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</si>
  <si>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</si>
  <si>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</si>
  <si>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</si>
  <si>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</si>
  <si>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</si>
  <si>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</si>
  <si>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</si>
  <si>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</si>
  <si>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</si>
  <si>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</si>
  <si>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</si>
  <si>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</si>
  <si>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</si>
  <si>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</si>
  <si>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</si>
  <si>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</si>
  <si>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</si>
  <si>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</si>
  <si>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</si>
  <si>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</si>
  <si>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</si>
  <si>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</si>
  <si>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</si>
  <si>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</si>
  <si>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</si>
  <si>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</si>
  <si>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</si>
  <si>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</si>
  <si>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</si>
  <si>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</si>
  <si>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</si>
  <si>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</si>
  <si>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</si>
  <si>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</si>
  <si>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</si>
  <si>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</si>
  <si>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</si>
  <si>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</si>
  <si>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</si>
  <si>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</si>
  <si>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</si>
  <si>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</si>
  <si>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</si>
  <si>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</si>
  <si>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</si>
  <si>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</si>
  <si>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</si>
  <si>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</si>
  <si>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</si>
  <si>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</si>
  <si>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</si>
  <si>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</si>
  <si>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</si>
  <si>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</si>
  <si>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</si>
  <si>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</si>
  <si>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</si>
  <si>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</si>
  <si>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</si>
  <si>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</si>
  <si>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</si>
  <si>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</si>
  <si>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</si>
  <si>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</si>
  <si>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</si>
  <si>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</si>
  <si>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</si>
  <si>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</si>
  <si>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</si>
  <si>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</si>
  <si>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</si>
  <si>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</si>
  <si>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</si>
  <si>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</si>
  <si>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</si>
  <si>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</si>
  <si>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</si>
  <si>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</si>
  <si>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</si>
  <si>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</si>
  <si>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</si>
  <si>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</si>
  <si>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</si>
  <si>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</si>
  <si>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</si>
  <si>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</si>
  <si>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</si>
  <si>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</si>
  <si>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</si>
  <si>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</si>
  <si>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</si>
  <si>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</si>
  <si>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</si>
  <si>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</si>
  <si>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</si>
  <si>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</si>
  <si>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</si>
  <si>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</si>
  <si>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</si>
  <si>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</si>
  <si>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</si>
  <si>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</si>
  <si>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</si>
  <si>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</si>
  <si>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</si>
  <si>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</si>
  <si>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</si>
  <si>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</si>
  <si>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</si>
  <si>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</si>
  <si>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</si>
  <si>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</si>
  <si>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</si>
  <si>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</si>
  <si>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</si>
  <si>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</si>
  <si>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</si>
  <si>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</si>
  <si>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</si>
  <si>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</si>
  <si>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</si>
  <si>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</si>
  <si>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</si>
  <si>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</si>
  <si>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</si>
  <si>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</si>
  <si>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</si>
  <si>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</si>
  <si>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</si>
  <si>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</si>
  <si>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</si>
  <si>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</si>
  <si>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</si>
  <si>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</si>
  <si>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</si>
  <si>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</si>
  <si>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</si>
  <si>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</si>
  <si>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</si>
  <si>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</si>
  <si>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</si>
  <si>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</si>
  <si>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</si>
  <si>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</si>
  <si>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</si>
  <si>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</si>
  <si>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</si>
  <si>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</si>
  <si>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</si>
  <si>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</si>
  <si>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</si>
  <si>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</si>
  <si>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</si>
  <si>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</si>
  <si>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</si>
  <si>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</si>
  <si>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</si>
  <si>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</si>
  <si>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</si>
  <si>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</si>
  <si>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</si>
  <si>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</si>
  <si>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</si>
  <si>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</si>
  <si>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</si>
  <si>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</si>
  <si>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</si>
  <si>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</si>
  <si>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</si>
  <si>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</si>
  <si>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</si>
  <si>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</si>
  <si>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</si>
  <si>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</si>
  <si>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</si>
  <si>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</si>
  <si>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</si>
  <si>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</si>
  <si>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</si>
  <si>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</si>
  <si>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</si>
  <si>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</si>
  <si>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</si>
  <si>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</si>
  <si>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</si>
  <si>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</si>
  <si>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</si>
  <si>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</si>
  <si>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</si>
  <si>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</si>
  <si>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</si>
  <si>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</si>
  <si>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</si>
  <si>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</si>
  <si>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</si>
  <si>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</si>
  <si>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</si>
  <si>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</si>
  <si>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</si>
  <si>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</si>
  <si>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</si>
  <si>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</si>
  <si>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</si>
  <si>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</si>
  <si>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</si>
  <si>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</si>
  <si>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</si>
  <si>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</si>
  <si>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</si>
  <si>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</si>
  <si>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</si>
  <si>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</si>
  <si>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</si>
  <si>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</si>
  <si>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</si>
  <si>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</si>
  <si>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</si>
  <si>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</si>
  <si>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</si>
  <si>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</si>
  <si>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</si>
  <si>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</si>
  <si>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</si>
  <si>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</si>
  <si>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</si>
  <si>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</si>
  <si>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</si>
  <si>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</si>
  <si>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</si>
  <si>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</si>
  <si>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</si>
  <si>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</si>
  <si>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</si>
  <si>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</si>
  <si>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</si>
  <si>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</si>
  <si>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</si>
  <si>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</si>
  <si>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</si>
  <si>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</si>
  <si>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</si>
  <si>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</si>
  <si>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</si>
  <si>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</si>
  <si>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</si>
  <si>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</si>
  <si>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</si>
  <si>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</si>
  <si>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</si>
  <si>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</si>
  <si>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</si>
  <si>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</si>
  <si>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</si>
  <si>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</si>
  <si>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</si>
  <si>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</si>
  <si>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</si>
  <si>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</si>
  <si>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</si>
  <si>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</si>
  <si>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</si>
  <si>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</si>
  <si>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</si>
  <si>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</si>
  <si>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</si>
  <si>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</si>
  <si>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</si>
  <si>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</si>
  <si>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</si>
  <si>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</si>
  <si>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</si>
  <si>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</si>
  <si>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</si>
  <si>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</si>
  <si>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</si>
  <si>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</si>
  <si>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</si>
  <si>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</si>
  <si>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</si>
  <si>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</si>
  <si>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</si>
  <si>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</si>
  <si>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</si>
  <si>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</si>
  <si>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</si>
  <si>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</si>
  <si>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</si>
  <si>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</si>
  <si>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</si>
  <si>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</si>
  <si>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</si>
  <si>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</si>
  <si>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</si>
  <si>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</si>
  <si>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</si>
  <si>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</si>
  <si>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</si>
  <si>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</si>
  <si>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</si>
  <si>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</si>
  <si>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</si>
  <si>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</si>
  <si>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</si>
  <si>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</si>
  <si>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</si>
  <si>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</si>
  <si>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</si>
  <si>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</si>
  <si>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</si>
  <si>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</si>
  <si>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</si>
  <si>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</si>
  <si>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</si>
  <si>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</si>
  <si>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</si>
  <si>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</si>
  <si>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</si>
  <si>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</si>
  <si>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</si>
  <si>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</si>
  <si>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</si>
  <si>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</si>
  <si>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</si>
  <si>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</si>
  <si>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</si>
  <si>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</si>
  <si>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</si>
  <si>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</si>
  <si>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</si>
  <si>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</si>
  <si>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</si>
  <si>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</si>
  <si>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</si>
  <si>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</si>
  <si>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</si>
  <si>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</si>
  <si>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</si>
  <si>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</si>
  <si>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</si>
  <si>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</si>
  <si>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</si>
  <si>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</si>
  <si>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</si>
  <si>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</si>
  <si>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</si>
  <si>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</si>
  <si>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</si>
  <si>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</si>
  <si>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</si>
  <si>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</si>
  <si>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</si>
  <si>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</si>
  <si>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</si>
  <si>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</si>
  <si>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</si>
  <si>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</si>
  <si>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</si>
  <si>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</si>
  <si>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</si>
  <si>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</si>
  <si>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</si>
  <si>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</si>
  <si>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</si>
  <si>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</si>
  <si>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</si>
  <si>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</si>
  <si>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</si>
  <si>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</si>
  <si>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</si>
  <si>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</si>
  <si>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</si>
  <si>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</si>
  <si>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</si>
  <si>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</si>
  <si>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</si>
  <si>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</si>
  <si>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</si>
  <si>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</si>
  <si>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</si>
  <si>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</si>
  <si>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</si>
  <si>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</si>
  <si>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</si>
  <si>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</si>
  <si>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</si>
  <si>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</si>
  <si>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</si>
  <si>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</si>
  <si>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</si>
  <si>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</si>
  <si>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</si>
  <si>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</si>
  <si>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</si>
  <si>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</si>
  <si>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</si>
  <si>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</si>
  <si>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</si>
  <si>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</si>
  <si>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</si>
  <si>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</si>
  <si>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</si>
  <si>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</si>
  <si>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</si>
  <si>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</si>
  <si>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</si>
  <si>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</si>
  <si>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</si>
  <si>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</si>
  <si>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</si>
  <si>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</si>
  <si>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</si>
  <si>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</si>
  <si>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</si>
  <si>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</si>
  <si>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</si>
  <si>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</si>
  <si>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</si>
  <si>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</si>
  <si>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</si>
  <si>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</si>
  <si>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</si>
  <si>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</si>
  <si>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</si>
  <si>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</si>
  <si>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</si>
  <si>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</si>
  <si>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</si>
  <si>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</si>
  <si>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</si>
  <si>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</si>
  <si>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</si>
  <si>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</si>
  <si>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</si>
  <si>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</si>
  <si>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</si>
  <si>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</si>
  <si>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</si>
  <si>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</si>
  <si>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</si>
  <si>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</si>
  <si>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</si>
  <si>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</si>
  <si>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</si>
  <si>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</si>
  <si>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</si>
  <si>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</si>
  <si>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</si>
  <si>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</si>
  <si>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</si>
  <si>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</si>
  <si>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</si>
  <si>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</si>
  <si>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</si>
  <si>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</si>
  <si>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</si>
  <si>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</si>
  <si>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</si>
  <si>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</si>
  <si>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</si>
  <si>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</si>
  <si>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</si>
  <si>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</si>
  <si>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</si>
  <si>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</si>
  <si>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</si>
  <si>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</si>
  <si>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</si>
  <si>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</si>
  <si>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</si>
  <si>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</si>
  <si>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</si>
  <si>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</si>
  <si>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</si>
  <si>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</si>
  <si>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</si>
  <si>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</si>
  <si>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</si>
  <si>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</si>
  <si>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</si>
  <si>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</si>
  <si>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</si>
  <si>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</si>
  <si>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</si>
  <si>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</si>
  <si>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</si>
  <si>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</si>
  <si>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</si>
  <si>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</si>
  <si>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</si>
  <si>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</si>
  <si>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</si>
  <si>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</si>
  <si>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</si>
  <si>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</si>
  <si>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</si>
  <si>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</si>
  <si>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</si>
  <si>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</si>
  <si>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</si>
  <si>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</si>
  <si>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</si>
  <si>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</si>
  <si>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</si>
  <si>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</si>
  <si>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</si>
  <si>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</si>
  <si>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</si>
  <si>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</si>
  <si>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</si>
  <si>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</si>
  <si>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</si>
  <si>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</si>
  <si>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</si>
  <si>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</si>
  <si>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</si>
  <si>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</si>
  <si>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</si>
  <si>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</si>
  <si>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</si>
  <si>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</si>
  <si>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</si>
  <si>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</si>
  <si>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</si>
  <si>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</si>
  <si>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</si>
  <si>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</si>
  <si>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</si>
  <si>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</si>
  <si>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</si>
  <si>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</si>
  <si>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</si>
  <si>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</si>
  <si>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</si>
  <si>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</si>
  <si>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</si>
  <si>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</si>
  <si>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</si>
  <si>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</si>
  <si>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</si>
  <si>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</si>
  <si>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</si>
  <si>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</si>
  <si>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</si>
  <si>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</si>
  <si>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</si>
  <si>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</si>
  <si>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</si>
  <si>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</si>
  <si>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</si>
  <si>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</si>
  <si>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</si>
  <si>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</si>
  <si>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</si>
  <si>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</si>
  <si>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</si>
  <si>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</si>
  <si>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</si>
  <si>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</si>
  <si>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</si>
  <si>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</si>
  <si>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</si>
  <si>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</si>
  <si>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</si>
  <si>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</si>
  <si>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</si>
  <si>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</si>
  <si>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</si>
  <si>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</si>
  <si>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</si>
  <si>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</si>
  <si>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</si>
  <si>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</si>
  <si>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</si>
  <si>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</si>
  <si>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</si>
  <si>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</si>
  <si>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</si>
  <si>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</si>
  <si>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</si>
  <si>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</si>
  <si>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</si>
  <si>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</si>
  <si>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</si>
  <si>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</si>
  <si>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</si>
  <si>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</si>
  <si>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</si>
  <si>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</si>
  <si>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</si>
  <si>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</si>
  <si>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</si>
  <si>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</si>
  <si>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</si>
  <si>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</si>
  <si>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</si>
  <si>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</si>
  <si>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</si>
  <si>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</si>
  <si>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</si>
  <si>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</si>
  <si>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</si>
  <si>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</si>
  <si>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</si>
  <si>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</si>
  <si>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</si>
  <si>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</si>
  <si>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</si>
  <si>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</si>
  <si>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</si>
  <si>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</si>
  <si>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</si>
  <si>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</si>
  <si>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</si>
  <si>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</si>
  <si>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</si>
  <si>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</si>
  <si>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</si>
  <si>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</si>
  <si>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</si>
  <si>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</si>
  <si>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</si>
  <si>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</si>
  <si>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</si>
  <si>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</si>
  <si>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</si>
  <si>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</si>
  <si>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</si>
  <si>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</si>
  <si>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</si>
  <si>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</si>
  <si>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</si>
  <si>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</si>
  <si>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</si>
  <si>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</si>
  <si>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</si>
  <si>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</si>
  <si>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</si>
  <si>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</si>
  <si>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</si>
  <si>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</si>
  <si>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</si>
  <si>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</si>
  <si>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</si>
  <si>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</si>
  <si>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</si>
  <si>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</si>
  <si>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</si>
  <si>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</si>
  <si>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</si>
  <si>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</si>
  <si>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</si>
  <si>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</si>
  <si>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</si>
  <si>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</si>
  <si>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</si>
  <si>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</si>
  <si>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</si>
  <si>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</si>
  <si>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</si>
  <si>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</si>
  <si>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</si>
  <si>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</si>
  <si>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</si>
  <si>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</si>
  <si>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</si>
  <si>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</si>
  <si>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</si>
  <si>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</si>
  <si>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</si>
  <si>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</si>
  <si>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</si>
  <si>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</si>
  <si>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</si>
  <si>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</si>
  <si>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</si>
  <si>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</si>
  <si>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</si>
  <si>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</si>
  <si>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</si>
  <si>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</si>
  <si>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</si>
  <si>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</si>
  <si>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</si>
  <si>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</si>
  <si>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</si>
  <si>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</si>
  <si>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</si>
  <si>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</si>
  <si>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</si>
  <si>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</si>
  <si>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</si>
  <si>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</si>
  <si>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</si>
  <si>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</si>
  <si>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</si>
  <si>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</si>
  <si>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</si>
  <si>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</si>
  <si>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</si>
  <si>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</si>
  <si>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</si>
  <si>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</si>
  <si>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</si>
  <si>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</si>
  <si>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</si>
  <si>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</si>
  <si>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</si>
  <si>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</si>
  <si>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</si>
  <si>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</si>
  <si>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</si>
  <si>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</si>
  <si>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</si>
  <si>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</si>
  <si>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</si>
  <si>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</si>
  <si>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</si>
  <si>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</si>
  <si>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</si>
  <si>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</si>
  <si>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</si>
  <si>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</si>
  <si>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</si>
  <si>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</si>
  <si>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</si>
  <si>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</si>
  <si>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</si>
  <si>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</si>
  <si>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</si>
  <si>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</si>
  <si>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</si>
  <si>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</si>
  <si>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</si>
  <si>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</si>
  <si>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</si>
  <si>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</si>
  <si>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</si>
  <si>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</si>
  <si>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</si>
  <si>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</si>
  <si>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</si>
  <si>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</si>
  <si>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</si>
  <si>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</si>
  <si>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</si>
  <si>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</si>
  <si>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</si>
  <si>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</si>
  <si>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</si>
  <si>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</si>
  <si>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</si>
  <si>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</si>
  <si>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</si>
  <si>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</si>
  <si>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</si>
  <si>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</si>
  <si>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</si>
  <si>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</si>
  <si>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</si>
  <si>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</si>
  <si>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</si>
  <si>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</si>
  <si>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</si>
  <si>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</si>
  <si>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</si>
  <si>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</si>
  <si>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</si>
  <si>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</si>
  <si>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</si>
  <si>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</si>
  <si>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</si>
  <si>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</si>
  <si>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</si>
  <si>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</si>
  <si>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</si>
  <si>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</si>
  <si>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</si>
  <si>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</si>
  <si>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</si>
  <si>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</si>
  <si>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</si>
  <si>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</si>
  <si>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</si>
  <si>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</si>
  <si>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</si>
  <si>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</si>
  <si>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</si>
  <si>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</si>
  <si>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</si>
  <si>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</si>
  <si>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</si>
  <si>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</si>
  <si>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</si>
  <si>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</si>
  <si>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</si>
  <si>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</si>
  <si>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</si>
  <si>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</si>
  <si>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</si>
  <si>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</si>
  <si>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</si>
  <si>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</si>
  <si>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</si>
  <si>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</si>
  <si>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</si>
  <si>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</si>
  <si>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</si>
  <si>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</si>
  <si>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</si>
  <si>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</si>
  <si>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</si>
  <si>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</si>
  <si>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</si>
  <si>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</si>
  <si>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</si>
  <si>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</si>
  <si>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</si>
  <si>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</si>
  <si>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</si>
  <si>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</si>
  <si>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</si>
  <si>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</si>
  <si>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</si>
  <si>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</si>
  <si>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</si>
  <si>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</si>
  <si>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</si>
  <si>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</si>
  <si>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</si>
  <si>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</si>
  <si>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</si>
  <si>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</si>
  <si>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</si>
  <si>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</si>
  <si>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</si>
  <si>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</si>
  <si>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</si>
  <si>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</si>
  <si>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</si>
  <si>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</si>
  <si>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</si>
  <si>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</si>
  <si>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</si>
  <si>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</si>
  <si>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</si>
  <si>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</si>
  <si>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</si>
  <si>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</si>
  <si>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</si>
  <si>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</si>
  <si>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</si>
  <si>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</si>
  <si>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</si>
  <si>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</si>
  <si>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</si>
  <si>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</si>
  <si>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</si>
  <si>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</si>
  <si>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</si>
  <si>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</si>
  <si>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</si>
  <si>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</si>
  <si>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</si>
  <si>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</si>
  <si>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</si>
  <si>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</si>
  <si>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</si>
  <si>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</si>
  <si>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</si>
  <si>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</si>
  <si>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</si>
  <si>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</si>
  <si>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</si>
  <si>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</si>
  <si>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</si>
  <si>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</si>
  <si>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</si>
  <si>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</si>
  <si>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</si>
  <si>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</si>
  <si>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</si>
  <si>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</si>
  <si>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</si>
  <si>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</si>
  <si>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</si>
  <si>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</si>
  <si>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</si>
  <si>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</si>
  <si>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</si>
  <si>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</si>
  <si>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</si>
  <si>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</si>
  <si>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</si>
  <si>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</si>
  <si>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</si>
  <si>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</si>
  <si>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</si>
  <si>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</si>
  <si>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</si>
  <si>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</si>
  <si>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</si>
  <si>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</si>
  <si>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</si>
  <si>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</si>
  <si>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</si>
  <si>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</si>
  <si>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</si>
  <si>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</si>
  <si>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</si>
  <si>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</si>
  <si>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</si>
  <si>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</si>
  <si>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</si>
  <si>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</si>
  <si>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</si>
  <si>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</si>
  <si>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</si>
  <si>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</si>
  <si>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</si>
  <si>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</si>
  <si>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</si>
  <si>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</si>
  <si>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</si>
  <si>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</si>
  <si>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</si>
  <si>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</si>
  <si>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</si>
  <si>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</si>
  <si>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</si>
  <si>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</si>
  <si>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</si>
  <si>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</si>
  <si>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</si>
  <si>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</si>
  <si>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</si>
  <si>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</si>
  <si>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</si>
  <si>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</si>
  <si>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</si>
  <si>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</si>
  <si>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</si>
  <si>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</si>
  <si>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</si>
  <si>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</si>
  <si>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</si>
  <si>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</si>
  <si>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</si>
  <si>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</si>
  <si>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</si>
  <si>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</si>
  <si>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</si>
  <si>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</si>
  <si>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</si>
  <si>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</si>
  <si>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</si>
  <si>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</si>
  <si>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</si>
  <si>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</si>
  <si>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</si>
  <si>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</si>
  <si>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</si>
  <si>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</si>
  <si>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</si>
  <si>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</si>
  <si>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</si>
  <si>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</si>
  <si>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</si>
  <si>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</si>
  <si>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</si>
  <si>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</si>
  <si>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</si>
  <si>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</si>
  <si>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</si>
  <si>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</si>
  <si>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</si>
  <si>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</si>
  <si>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</si>
  <si>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</si>
  <si>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</si>
  <si>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</si>
  <si>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</si>
  <si>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</si>
  <si>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</si>
  <si>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</si>
  <si>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</si>
  <si>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</si>
  <si>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</si>
  <si>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</si>
  <si>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</si>
  <si>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</si>
  <si>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</si>
  <si>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</si>
  <si>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</si>
  <si>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</si>
  <si>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</si>
  <si>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</si>
  <si>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</si>
  <si>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</si>
  <si>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</si>
  <si>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</si>
  <si>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</si>
  <si>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</si>
  <si>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</si>
  <si>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</si>
  <si>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</si>
  <si>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</si>
  <si>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</si>
  <si>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</si>
  <si>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</si>
  <si>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</si>
  <si>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</si>
  <si>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</si>
  <si>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</si>
  <si>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</si>
  <si>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</si>
  <si>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</si>
  <si>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</si>
  <si>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</si>
  <si>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</si>
  <si>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</si>
  <si>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</si>
  <si>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</si>
  <si>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</si>
  <si>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</si>
  <si>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</si>
  <si>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</si>
  <si>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</si>
  <si>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</si>
  <si>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</si>
  <si>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</si>
  <si>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</si>
  <si>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</si>
  <si>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</si>
  <si>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</si>
  <si>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</si>
  <si>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</si>
  <si>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</si>
  <si>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</si>
  <si>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</si>
  <si>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</si>
  <si>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</si>
  <si>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</si>
  <si>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</si>
  <si>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</si>
  <si>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</si>
  <si>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</si>
  <si>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</si>
  <si>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</si>
  <si>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</si>
  <si>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</si>
  <si>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</si>
  <si>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</si>
  <si>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</si>
  <si>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</si>
  <si>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</si>
  <si>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</si>
  <si>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</si>
  <si>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</si>
  <si>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</si>
  <si>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</si>
  <si>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</si>
  <si>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</si>
  <si>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</si>
  <si>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</si>
  <si>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</si>
  <si>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</si>
  <si>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</si>
  <si>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</si>
  <si>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</si>
  <si>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</si>
  <si>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</si>
  <si>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</si>
  <si>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</si>
  <si>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</si>
  <si>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</si>
  <si>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</si>
  <si>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</si>
  <si>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</si>
  <si>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</si>
  <si>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</si>
  <si>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</si>
  <si>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</si>
  <si>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</si>
  <si>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</si>
  <si>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</si>
  <si>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</si>
  <si>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</si>
  <si>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</si>
  <si>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</si>
  <si>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</si>
  <si>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</si>
  <si>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</si>
  <si>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</si>
  <si>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</si>
  <si>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</si>
  <si>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</si>
  <si>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</si>
  <si>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</si>
  <si>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</si>
  <si>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</si>
  <si>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</si>
  <si>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</si>
  <si>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</si>
  <si>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</si>
  <si>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</si>
  <si>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</si>
  <si>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</si>
  <si>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</si>
  <si>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</si>
  <si>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</si>
  <si>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</si>
  <si>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</si>
  <si>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</si>
  <si>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</si>
  <si>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</si>
  <si>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</si>
  <si>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</si>
  <si>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</si>
  <si>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</si>
  <si>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</si>
  <si>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</si>
  <si>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</si>
  <si>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</si>
  <si>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</si>
  <si>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</si>
  <si>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</si>
  <si>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</si>
  <si>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</si>
  <si>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</si>
  <si>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</si>
  <si>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</si>
  <si>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</si>
  <si>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</si>
  <si>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</si>
  <si>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</si>
  <si>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</si>
  <si>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</si>
  <si>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</si>
  <si>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</si>
  <si>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</si>
  <si>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</si>
  <si>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</si>
  <si>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</si>
  <si>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</si>
  <si>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</si>
  <si>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</si>
  <si>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</si>
  <si>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</si>
  <si>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</si>
  <si>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</si>
  <si>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</si>
  <si>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</si>
  <si>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</si>
  <si>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</si>
  <si>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</si>
  <si>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</si>
  <si>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</si>
  <si>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</si>
  <si>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</si>
  <si>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</si>
  <si>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</si>
  <si>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</si>
  <si>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</si>
  <si>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</si>
  <si>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</si>
  <si>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</si>
  <si>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</si>
  <si>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</si>
  <si>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</si>
  <si>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</si>
  <si>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</si>
  <si>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</si>
  <si>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</si>
  <si>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</si>
  <si>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</si>
  <si>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</si>
  <si>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</si>
  <si>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</si>
  <si>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</si>
  <si>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</si>
  <si>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</si>
  <si>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</si>
  <si>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</si>
  <si>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</si>
  <si>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</si>
  <si>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</si>
  <si>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</si>
  <si>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</si>
  <si>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</si>
  <si>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</si>
  <si>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</si>
  <si>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</si>
  <si>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</si>
  <si>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</si>
  <si>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</si>
  <si>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</si>
  <si>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</si>
  <si>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</si>
  <si>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</si>
  <si>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</si>
  <si>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</si>
  <si>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</si>
  <si>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</si>
  <si>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</si>
  <si>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</si>
  <si>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</si>
  <si>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</si>
  <si>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</si>
  <si>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</si>
  <si>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</si>
  <si>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</si>
  <si>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</si>
  <si>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</si>
  <si>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</si>
  <si>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</si>
  <si>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</si>
  <si>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</si>
  <si>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</si>
  <si>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</si>
  <si>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</si>
  <si>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</si>
  <si>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</si>
  <si>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</si>
  <si>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</si>
  <si>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</si>
  <si>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</si>
  <si>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</si>
  <si>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</si>
  <si>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</si>
  <si>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</si>
  <si>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</si>
  <si>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</si>
  <si>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</si>
  <si>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</si>
  <si>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</si>
  <si>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</si>
  <si>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</si>
  <si>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</si>
  <si>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</si>
  <si>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</si>
  <si>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</si>
  <si>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</si>
  <si>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</si>
  <si>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</si>
  <si>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</si>
  <si>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</si>
  <si>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</si>
  <si>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</si>
  <si>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</si>
  <si>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</si>
  <si>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</si>
  <si>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</si>
  <si>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</si>
  <si>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</si>
  <si>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</si>
  <si>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</si>
  <si>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</si>
  <si>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</si>
  <si>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</si>
  <si>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</si>
  <si>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</si>
  <si>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</si>
  <si>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</si>
  <si>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</si>
  <si>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</si>
  <si>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</si>
  <si>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</si>
  <si>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</si>
  <si>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</si>
  <si>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</si>
  <si>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</si>
  <si>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</si>
  <si>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</si>
  <si>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</si>
  <si>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</si>
  <si>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</si>
  <si>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</si>
  <si>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</si>
  <si>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</si>
  <si>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</si>
  <si>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</si>
  <si>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</si>
  <si>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</si>
  <si>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</si>
  <si>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</si>
  <si>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</si>
  <si>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</si>
  <si>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</si>
  <si>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</si>
  <si>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</si>
  <si>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</si>
  <si>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</si>
  <si>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</si>
  <si>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</si>
  <si>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</si>
  <si>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</si>
  <si>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</si>
  <si>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</si>
  <si>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</si>
  <si>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</si>
  <si>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</si>
  <si>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</si>
  <si>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</si>
  <si>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</si>
  <si>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</si>
  <si>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</si>
  <si>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</si>
  <si>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</si>
  <si>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</si>
  <si>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</si>
  <si>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</si>
  <si>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</si>
  <si>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</si>
  <si>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</si>
  <si>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</si>
  <si>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</si>
  <si>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</si>
  <si>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</si>
  <si>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</si>
  <si>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</si>
  <si>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</si>
  <si>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</si>
  <si>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</si>
  <si>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</si>
  <si>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</si>
  <si>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</si>
  <si>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</si>
  <si>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</si>
  <si>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</si>
  <si>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</si>
  <si>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</si>
  <si>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</si>
  <si>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</si>
  <si>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</si>
  <si>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</si>
  <si>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</si>
  <si>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</si>
  <si>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</si>
  <si>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</si>
  <si>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</si>
  <si>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</si>
  <si>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</si>
  <si>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</si>
  <si>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</si>
  <si>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</si>
  <si>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</si>
  <si>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</si>
  <si>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</si>
  <si>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</si>
  <si>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</si>
  <si>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</si>
  <si>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</si>
  <si>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</si>
  <si>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</si>
  <si>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</si>
  <si>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</si>
  <si>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</si>
  <si>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</si>
  <si>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</si>
  <si>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</si>
  <si>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</si>
  <si>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</si>
  <si>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</si>
  <si>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</si>
  <si>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</si>
  <si>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</si>
  <si>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</si>
  <si>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</si>
  <si>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</si>
  <si>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</si>
  <si>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</si>
  <si>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</si>
  <si>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</si>
  <si>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</si>
  <si>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</si>
  <si>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</si>
  <si>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</si>
  <si>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</si>
  <si>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</si>
  <si>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</si>
  <si>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</si>
  <si>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</si>
  <si>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</si>
  <si>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</si>
  <si>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</si>
  <si>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</si>
  <si>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</si>
  <si>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</si>
  <si>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</si>
  <si>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</si>
  <si>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</si>
  <si>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</si>
  <si>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</si>
  <si>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</si>
  <si>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</si>
  <si>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</si>
  <si>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</si>
  <si>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</si>
  <si>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</si>
  <si>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</si>
  <si>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</si>
  <si>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</si>
  <si>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</si>
  <si>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</si>
  <si>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</si>
  <si>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</si>
  <si>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</si>
  <si>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</si>
  <si>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</si>
  <si>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</si>
  <si>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</si>
  <si>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</si>
  <si>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</si>
  <si>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</si>
  <si>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</si>
  <si>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</si>
  <si>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</si>
  <si>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</si>
  <si>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</si>
  <si>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</si>
  <si>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</si>
  <si>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</si>
  <si>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</si>
  <si>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</si>
  <si>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</si>
  <si>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</si>
  <si>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</si>
  <si>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</si>
  <si>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</si>
  <si>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</si>
  <si>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</si>
  <si>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</si>
  <si>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</si>
  <si>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</si>
  <si>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</si>
  <si>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</si>
  <si>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</si>
  <si>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</si>
  <si>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</si>
  <si>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</si>
  <si>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</si>
  <si>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</si>
  <si>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</si>
  <si>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</si>
  <si>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</si>
  <si>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</si>
  <si>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</si>
  <si>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</si>
  <si>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</si>
  <si>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</si>
  <si>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</si>
  <si>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</si>
  <si>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</si>
  <si>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</si>
  <si>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</si>
  <si>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</si>
  <si>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</si>
  <si>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</si>
  <si>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</si>
  <si>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</si>
  <si>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</si>
  <si>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</si>
  <si>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</si>
  <si>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</si>
  <si>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</si>
  <si>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</si>
  <si>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</si>
  <si>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</si>
  <si>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</si>
  <si>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</si>
  <si>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</si>
  <si>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</si>
  <si>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</si>
  <si>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</si>
  <si>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</si>
  <si>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</si>
  <si>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</si>
  <si>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</si>
  <si>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</si>
  <si>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</si>
  <si>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</si>
  <si>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</si>
  <si>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</si>
  <si>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</si>
  <si>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</si>
  <si>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</si>
  <si>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</si>
  <si>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</si>
  <si>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</si>
  <si>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</si>
  <si>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</si>
  <si>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</si>
  <si>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</si>
  <si>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</si>
  <si>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</si>
  <si>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</si>
  <si>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</si>
  <si>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</si>
  <si>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</si>
  <si>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</si>
  <si>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</si>
  <si>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</si>
  <si>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</si>
  <si>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</si>
  <si>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</si>
  <si>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</si>
  <si>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</si>
  <si>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</si>
  <si>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</si>
  <si>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</si>
  <si>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</si>
  <si>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</si>
  <si>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</si>
  <si>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</si>
  <si>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</si>
  <si>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</si>
  <si>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</si>
  <si>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</si>
  <si>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</si>
  <si>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</si>
  <si>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</si>
  <si>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</si>
  <si>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</si>
  <si>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</si>
  <si>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</si>
  <si>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</si>
  <si>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</si>
  <si>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</si>
  <si>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</si>
  <si>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</si>
  <si>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</si>
  <si>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</si>
  <si>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</si>
  <si>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</si>
  <si>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</si>
  <si>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</si>
  <si>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</si>
  <si>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</si>
  <si>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</si>
  <si>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</si>
  <si>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</si>
  <si>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</si>
  <si>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</si>
  <si>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</si>
  <si>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</si>
  <si>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</si>
  <si>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</si>
  <si>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</si>
  <si>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</si>
  <si>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</si>
  <si>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</si>
  <si>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</si>
  <si>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</si>
  <si>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</si>
  <si>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</si>
  <si>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</si>
  <si>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</si>
  <si>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</si>
  <si>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</si>
  <si>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</si>
  <si>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</si>
  <si>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</si>
  <si>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</si>
  <si>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</si>
  <si>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</si>
  <si>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</si>
  <si>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</si>
  <si>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</si>
  <si>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</si>
  <si>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</si>
  <si>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</si>
  <si>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</si>
  <si>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</si>
  <si>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</si>
  <si>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</si>
  <si>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</si>
  <si>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</si>
  <si>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</si>
  <si>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</si>
  <si>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</si>
  <si>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</si>
  <si>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</si>
  <si>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</si>
  <si>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</si>
  <si>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</si>
  <si>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</si>
  <si>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</si>
  <si>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</si>
  <si>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</si>
  <si>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</si>
  <si>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</si>
  <si>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</si>
  <si>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</si>
  <si>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</si>
  <si>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</si>
  <si>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</si>
  <si>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</si>
  <si>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</si>
  <si>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</si>
  <si>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</si>
  <si>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</si>
  <si>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</si>
  <si>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</si>
  <si>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</si>
  <si>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</si>
  <si>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</si>
  <si>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</si>
  <si>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</si>
  <si>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</si>
  <si>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</si>
  <si>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</si>
  <si>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</si>
  <si>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</si>
  <si>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</si>
  <si>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</si>
  <si>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</si>
  <si>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</si>
  <si>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</si>
  <si>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</si>
  <si>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</si>
  <si>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</si>
  <si>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</si>
  <si>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</si>
  <si>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</si>
  <si>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</si>
  <si>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</si>
  <si>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</si>
  <si>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</si>
  <si>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</si>
  <si>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</si>
  <si>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</si>
  <si>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</si>
  <si>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</si>
  <si>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</si>
  <si>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</si>
  <si>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</si>
  <si>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</si>
  <si>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</si>
  <si>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</si>
  <si>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</si>
  <si>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</si>
  <si>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</si>
  <si>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</si>
  <si>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</si>
  <si>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</si>
  <si>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</si>
  <si>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</si>
  <si>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</si>
  <si>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</si>
  <si>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</si>
  <si>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</si>
  <si>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</si>
  <si>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</si>
  <si>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</si>
  <si>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</si>
  <si>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</si>
  <si>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</si>
  <si>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</si>
  <si>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</si>
  <si>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</si>
  <si>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</si>
  <si>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</si>
  <si>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</si>
  <si>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</si>
  <si>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</si>
  <si>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</si>
  <si>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</si>
  <si>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</si>
  <si>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</si>
  <si>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</si>
  <si>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</si>
  <si>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</si>
  <si>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</si>
  <si>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</si>
  <si>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</si>
  <si>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</si>
  <si>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</si>
  <si>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</si>
  <si>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</si>
  <si>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</si>
  <si>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</si>
  <si>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</si>
  <si>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</si>
  <si>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</si>
  <si>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</si>
  <si>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</si>
  <si>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</si>
  <si>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</si>
  <si>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</si>
  <si>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</si>
  <si>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</si>
  <si>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</si>
  <si>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</si>
  <si>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</si>
  <si>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</si>
  <si>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</si>
  <si>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</si>
  <si>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</si>
  <si>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</si>
  <si>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</si>
  <si>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</si>
  <si>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</si>
  <si>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</si>
  <si>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</si>
  <si>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</si>
  <si>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</si>
  <si>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</si>
  <si>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</si>
  <si>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</si>
  <si>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</si>
  <si>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</si>
  <si>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</si>
  <si>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</si>
  <si>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</si>
  <si>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</si>
  <si>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</si>
  <si>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</si>
  <si>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</si>
  <si>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</si>
  <si>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</si>
  <si>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</si>
  <si>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</si>
  <si>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</si>
  <si>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</si>
  <si>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</si>
  <si>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</si>
  <si>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</si>
  <si>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</si>
  <si>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</si>
  <si>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</si>
  <si>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</si>
  <si>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</si>
  <si>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</si>
  <si>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</si>
  <si>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</si>
  <si>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</si>
  <si>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</si>
  <si>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</si>
  <si>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</si>
  <si>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</si>
  <si>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</si>
  <si>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</si>
  <si>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</si>
  <si>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</si>
  <si>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</si>
  <si>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</si>
  <si>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</si>
  <si>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</si>
  <si>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</si>
  <si>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</si>
  <si>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</si>
  <si>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</si>
  <si>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</si>
  <si>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</si>
  <si>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</si>
  <si>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</si>
  <si>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</si>
  <si>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</si>
  <si>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</si>
  <si>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</si>
  <si>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</si>
  <si>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</si>
  <si>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</si>
  <si>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</si>
  <si>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</si>
  <si>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</si>
  <si>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</si>
  <si>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</si>
  <si>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</si>
  <si>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</si>
  <si>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</si>
  <si>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</si>
  <si>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</si>
  <si>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</si>
  <si>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</si>
  <si>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</si>
  <si>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</si>
  <si>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</si>
  <si>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</si>
  <si>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</si>
  <si>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</si>
  <si>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</si>
  <si>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</si>
  <si>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</si>
  <si>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</si>
  <si>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</si>
  <si>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</si>
  <si>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</si>
  <si>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</si>
  <si>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</si>
  <si>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</si>
  <si>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</si>
  <si>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</si>
  <si>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</si>
  <si>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</si>
  <si>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</si>
  <si>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</si>
  <si>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</si>
  <si>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</si>
  <si>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</si>
  <si>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</si>
  <si>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</si>
  <si>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</si>
  <si>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</si>
  <si>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</si>
  <si>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</si>
  <si>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</si>
  <si>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</si>
  <si>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</si>
  <si>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</si>
  <si>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</si>
  <si>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</si>
  <si>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</si>
  <si>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</si>
  <si>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</si>
  <si>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</si>
  <si>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</si>
  <si>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</si>
  <si>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</si>
  <si>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</si>
  <si>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</si>
  <si>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</si>
  <si>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</si>
  <si>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</si>
  <si>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</si>
  <si>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</si>
  <si>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</si>
  <si>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</si>
  <si>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</si>
  <si>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</si>
  <si>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</si>
  <si>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</si>
  <si>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</si>
  <si>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</si>
  <si>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</si>
  <si>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</si>
  <si>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</si>
  <si>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</si>
  <si>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</si>
  <si>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</si>
  <si>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</si>
  <si>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</si>
  <si>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</si>
  <si>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</si>
  <si>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</si>
  <si>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</si>
  <si>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</si>
  <si>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</si>
  <si>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</si>
  <si>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</si>
  <si>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</si>
  <si>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</si>
  <si>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</si>
  <si>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</si>
  <si>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</si>
  <si>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</si>
  <si>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</si>
  <si>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</si>
  <si>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</si>
  <si>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</si>
  <si>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</si>
  <si>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</si>
  <si>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</si>
  <si>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</si>
  <si>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</si>
  <si>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</si>
  <si>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</si>
  <si>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</si>
  <si>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</si>
  <si>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</si>
  <si>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</si>
  <si>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</si>
  <si>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</si>
  <si>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</si>
  <si>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</si>
  <si>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</si>
  <si>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</si>
  <si>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</si>
  <si>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</si>
  <si>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</si>
  <si>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</si>
  <si>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</si>
  <si>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</si>
  <si>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</si>
  <si>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</si>
  <si>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</si>
  <si>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</si>
  <si>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</si>
  <si>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</si>
  <si>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</si>
  <si>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</si>
  <si>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</si>
  <si>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</si>
  <si>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</si>
  <si>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</si>
  <si>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</si>
  <si>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</si>
  <si>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</si>
  <si>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</si>
  <si>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</si>
  <si>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</si>
  <si>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</si>
  <si>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</si>
  <si>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</si>
  <si>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</si>
  <si>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</si>
  <si>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</si>
  <si>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</si>
  <si>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</si>
  <si>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</si>
  <si>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</si>
  <si>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</si>
  <si>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</si>
  <si>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</si>
  <si>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</si>
  <si>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</si>
  <si>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</si>
  <si>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</si>
  <si>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</si>
  <si>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</si>
  <si>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</si>
  <si>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</si>
  <si>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</si>
  <si>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</si>
  <si>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</si>
  <si>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</si>
  <si>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</si>
  <si>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</si>
  <si>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</si>
  <si>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</si>
  <si>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</si>
  <si>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</si>
  <si>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</si>
  <si>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</si>
  <si>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</si>
  <si>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</si>
  <si>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</si>
  <si>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</si>
  <si>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</si>
  <si>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</si>
  <si>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</si>
  <si>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</si>
  <si>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</si>
  <si>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</si>
  <si>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</si>
  <si>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</si>
  <si>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</si>
  <si>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</si>
  <si>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</si>
  <si>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</si>
  <si>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</si>
  <si>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</si>
  <si>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</si>
  <si>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</si>
  <si>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</si>
  <si>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</si>
  <si>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</si>
  <si>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</si>
  <si>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</si>
  <si>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</si>
  <si>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</si>
  <si>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</si>
  <si>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</si>
  <si>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</si>
  <si>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</si>
  <si>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</si>
  <si>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</si>
  <si>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</si>
  <si>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</si>
  <si>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</si>
  <si>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</si>
  <si>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</si>
  <si>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</si>
  <si>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</si>
  <si>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</si>
  <si>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</si>
  <si>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</si>
  <si>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</si>
  <si>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</si>
  <si>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</si>
  <si>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</si>
  <si>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</si>
  <si>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</si>
  <si>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</si>
  <si>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</si>
  <si>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</si>
  <si>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</si>
  <si>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</si>
  <si>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</si>
  <si>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</si>
  <si>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</si>
  <si>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</si>
  <si>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</si>
  <si>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</si>
  <si>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</si>
  <si>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</si>
  <si>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</si>
  <si>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</si>
  <si>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</si>
  <si>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</si>
  <si>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</si>
  <si>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</si>
  <si>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</si>
  <si>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</si>
  <si>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</si>
  <si>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</si>
  <si>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</si>
  <si>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</si>
  <si>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</si>
  <si>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</si>
  <si>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</si>
  <si>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</si>
  <si>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</si>
  <si>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</si>
  <si>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</si>
  <si>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</si>
  <si>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</si>
  <si>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</si>
  <si>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</si>
  <si>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</si>
  <si>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</si>
  <si>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</si>
  <si>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</si>
  <si>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</si>
  <si>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</si>
  <si>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</si>
  <si>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</si>
  <si>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</si>
  <si>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</si>
  <si>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</si>
  <si>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</si>
  <si>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</si>
  <si>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</si>
  <si>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</si>
  <si>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</si>
  <si>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</si>
  <si>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</si>
  <si>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</si>
  <si>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</si>
  <si>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</si>
  <si>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</si>
  <si>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</si>
  <si>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</si>
  <si>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</si>
  <si>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</si>
  <si>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</si>
  <si>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</si>
  <si>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</si>
  <si>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</si>
  <si>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</si>
  <si>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</si>
  <si>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</si>
  <si>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</si>
  <si>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</si>
  <si>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</si>
  <si>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</si>
  <si>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</si>
  <si>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</si>
  <si>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</si>
  <si>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</si>
  <si>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</si>
  <si>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</si>
  <si>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</si>
  <si>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</si>
  <si>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</si>
  <si>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</si>
  <si>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</si>
  <si>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</si>
  <si>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</si>
  <si>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</si>
  <si>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</si>
  <si>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</si>
  <si>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</si>
  <si>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</si>
  <si>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</si>
  <si>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</si>
  <si>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</si>
  <si>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</si>
  <si>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</si>
  <si>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</si>
  <si>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</si>
  <si>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</si>
  <si>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</si>
  <si>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</si>
  <si>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</si>
  <si>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</si>
  <si>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</si>
  <si>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</si>
  <si>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</si>
  <si>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</si>
  <si>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</si>
  <si>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</si>
  <si>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</si>
  <si>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</si>
  <si>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</si>
  <si>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</si>
  <si>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</si>
  <si>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</si>
  <si>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</si>
  <si>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</si>
  <si>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</si>
  <si>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</si>
  <si>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</si>
  <si>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</si>
  <si>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</si>
  <si>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</si>
  <si>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</si>
  <si>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</si>
  <si>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</si>
  <si>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</si>
  <si>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</si>
  <si>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</si>
  <si>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</si>
  <si>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</si>
  <si>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</si>
  <si>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</si>
  <si>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</si>
  <si>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</si>
  <si>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</si>
  <si>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</si>
  <si>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</si>
  <si>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</si>
  <si>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</si>
  <si>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</si>
  <si>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</si>
  <si>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</si>
  <si>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</si>
  <si>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</si>
  <si>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</si>
  <si>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</si>
  <si>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</si>
  <si>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</si>
  <si>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</si>
  <si>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</si>
  <si>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</si>
  <si>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</si>
  <si>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</si>
  <si>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</si>
  <si>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</si>
  <si>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</si>
  <si>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</si>
  <si>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</si>
  <si>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</si>
  <si>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</si>
  <si>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</si>
  <si>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</si>
  <si>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</si>
  <si>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</si>
  <si>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</si>
  <si>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</si>
  <si>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</si>
  <si>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</si>
  <si>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</si>
  <si>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</si>
  <si>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</si>
  <si>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</si>
  <si>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</si>
  <si>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</si>
  <si>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</si>
  <si>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</si>
  <si>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</si>
  <si>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</si>
  <si>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</si>
  <si>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</si>
  <si>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</si>
  <si>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</si>
  <si>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</si>
  <si>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</si>
  <si>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</si>
  <si>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</si>
  <si>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</si>
  <si>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</si>
  <si>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</si>
  <si>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</si>
  <si>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</si>
  <si>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</si>
  <si>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</si>
  <si>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</si>
  <si>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</si>
  <si>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</si>
  <si>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</si>
  <si>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</si>
  <si>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</si>
  <si>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</si>
  <si>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</si>
  <si>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</si>
  <si>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</si>
  <si>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</si>
  <si>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</si>
  <si>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</si>
  <si>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</si>
  <si>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</si>
  <si>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</si>
  <si>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</si>
  <si>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</si>
  <si>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</si>
  <si>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</si>
  <si>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</si>
  <si>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</si>
  <si>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</si>
  <si>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</si>
  <si>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</si>
  <si>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</si>
  <si>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</si>
  <si>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</si>
  <si>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</si>
  <si>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</si>
  <si>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</si>
  <si>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</si>
  <si>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</si>
  <si>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</si>
  <si>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</si>
  <si>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</si>
  <si>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</si>
  <si>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</si>
  <si>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</si>
  <si>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</si>
  <si>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</si>
  <si>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</si>
  <si>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</si>
  <si>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</si>
  <si>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</si>
  <si>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</si>
  <si>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</si>
  <si>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</si>
  <si>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</si>
  <si>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</si>
  <si>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</si>
  <si>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</si>
  <si>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</si>
  <si>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</si>
  <si>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</si>
  <si>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</si>
  <si>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</si>
  <si>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</si>
  <si>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</si>
  <si>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</si>
  <si>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</si>
  <si>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</si>
  <si>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</si>
  <si>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</si>
  <si>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</si>
  <si>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</si>
  <si>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</si>
  <si>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</si>
  <si>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</si>
  <si>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</si>
  <si>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</si>
  <si>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</si>
  <si>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</si>
  <si>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</si>
  <si>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</si>
  <si>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</si>
  <si>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</si>
  <si>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</si>
  <si>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</si>
  <si>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</si>
  <si>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</si>
  <si>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</si>
  <si>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</si>
  <si>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</si>
  <si>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</si>
  <si>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</si>
  <si>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</si>
  <si>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</si>
  <si>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</si>
  <si>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</si>
  <si>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</si>
  <si>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</si>
  <si>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</si>
  <si>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</si>
  <si>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</si>
  <si>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</si>
  <si>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</si>
  <si>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</si>
  <si>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</si>
  <si>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</si>
  <si>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</si>
  <si>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</si>
  <si>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</si>
  <si>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</si>
  <si>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</si>
  <si>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</si>
  <si>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</si>
  <si>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</si>
  <si>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</si>
  <si>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</si>
  <si>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</si>
  <si>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</si>
  <si>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</si>
  <si>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</si>
  <si>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</si>
  <si>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</si>
  <si>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</si>
  <si>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</si>
  <si>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</si>
  <si>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</si>
  <si>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</si>
  <si>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</si>
  <si>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</si>
  <si>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</si>
  <si>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</si>
  <si>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</si>
  <si>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</si>
  <si>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</si>
  <si>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</si>
  <si>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</si>
  <si>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</si>
  <si>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</si>
  <si>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</si>
  <si>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</si>
  <si>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</si>
  <si>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</si>
  <si>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</si>
  <si>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</si>
  <si>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</si>
  <si>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</si>
  <si>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</si>
  <si>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</si>
  <si>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</si>
  <si>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</si>
  <si>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</si>
  <si>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</si>
  <si>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</si>
  <si>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</si>
  <si>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</si>
  <si>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</si>
  <si>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</si>
  <si>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</si>
  <si>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</si>
  <si>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</si>
  <si>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</si>
  <si>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</si>
  <si>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</si>
  <si>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</si>
  <si>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</si>
  <si>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</si>
  <si>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</si>
  <si>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</si>
  <si>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</si>
  <si>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</si>
  <si>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</si>
  <si>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</si>
  <si>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</si>
  <si>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</si>
  <si>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</si>
  <si>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</si>
  <si>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</si>
  <si>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</si>
  <si>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</si>
  <si>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</si>
  <si>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</si>
  <si>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</si>
  <si>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</si>
  <si>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</si>
  <si>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</si>
  <si>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</si>
  <si>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</si>
  <si>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</si>
  <si>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</si>
  <si>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</si>
  <si>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</si>
  <si>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</si>
  <si>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</si>
  <si>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</si>
  <si>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</si>
  <si>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</si>
  <si>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</si>
  <si>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</si>
  <si>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</si>
  <si>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</si>
  <si>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</si>
  <si>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</si>
  <si>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</si>
  <si>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</si>
  <si>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</si>
  <si>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</si>
  <si>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</si>
  <si>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</si>
  <si>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</si>
  <si>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</si>
  <si>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</si>
  <si>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</si>
  <si>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</si>
  <si>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</si>
  <si>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</si>
  <si>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</si>
  <si>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</si>
  <si>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</si>
  <si>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</si>
  <si>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</si>
  <si>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</si>
  <si>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</si>
  <si>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</si>
  <si>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</si>
  <si>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</si>
  <si>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</si>
  <si>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</si>
  <si>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</si>
  <si>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</si>
  <si>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</si>
  <si>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</si>
  <si>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</si>
  <si>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</si>
  <si>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</si>
  <si>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</si>
  <si>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</si>
  <si>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</si>
  <si>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</si>
  <si>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</si>
  <si>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</si>
  <si>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</si>
  <si>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</si>
  <si>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</si>
  <si>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</si>
  <si>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</si>
  <si>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</si>
  <si>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</si>
  <si>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</si>
  <si>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</si>
  <si>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</si>
  <si>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</si>
  <si>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</si>
  <si>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</si>
  <si>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</si>
  <si>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</si>
  <si>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</si>
  <si>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</si>
  <si>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</si>
  <si>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</si>
  <si>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</si>
  <si>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</si>
  <si>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</si>
  <si>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</si>
  <si>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</si>
  <si>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</si>
  <si>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</si>
  <si>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</si>
  <si>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</si>
  <si>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</si>
  <si>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</si>
  <si>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</si>
  <si>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</si>
  <si>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</si>
  <si>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</si>
  <si>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</si>
  <si>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</si>
  <si>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</si>
  <si>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</si>
  <si>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</si>
  <si>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</si>
  <si>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</si>
  <si>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</si>
  <si>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</si>
  <si>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</si>
  <si>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</si>
  <si>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</si>
  <si>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</si>
  <si>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</si>
  <si>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</si>
  <si>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</si>
  <si>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</si>
  <si>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</si>
  <si>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</si>
  <si>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</si>
  <si>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</si>
  <si>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</si>
  <si>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</si>
  <si>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</si>
  <si>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</si>
  <si>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</si>
  <si>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</si>
  <si>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</si>
  <si>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</si>
  <si>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</si>
  <si>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</si>
  <si>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</si>
  <si>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</si>
  <si>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</si>
  <si>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</si>
  <si>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</si>
  <si>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</si>
  <si>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</si>
  <si>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</si>
  <si>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</si>
  <si>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</si>
  <si>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</si>
  <si>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</si>
  <si>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</si>
  <si>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</si>
  <si>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</si>
  <si>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</si>
  <si>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</si>
  <si>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</si>
  <si>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</si>
  <si>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</si>
  <si>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</si>
  <si>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</si>
  <si>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</si>
  <si>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</si>
  <si>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</si>
  <si>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</si>
  <si>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</si>
  <si>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</si>
  <si>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</si>
  <si>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</si>
  <si>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</si>
  <si>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</si>
  <si>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</si>
  <si>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</si>
  <si>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</si>
  <si>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</si>
  <si>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</si>
  <si>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</si>
  <si>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</si>
  <si>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</si>
  <si>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</si>
  <si>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</si>
  <si>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</si>
  <si>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</si>
  <si>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</si>
  <si>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</si>
  <si>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</si>
  <si>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</si>
  <si>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</si>
  <si>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</si>
  <si>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</si>
  <si>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</si>
  <si>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</si>
  <si>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</si>
  <si>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</si>
  <si>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</si>
  <si>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</si>
  <si>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</si>
  <si>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</si>
  <si>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</si>
  <si>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</si>
  <si>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</si>
  <si>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</si>
  <si>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</si>
  <si>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</si>
  <si>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</si>
  <si>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</si>
  <si>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</si>
  <si>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</si>
  <si>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</si>
  <si>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</si>
  <si>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</si>
  <si>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</si>
  <si>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</si>
  <si>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</si>
  <si>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</si>
  <si>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</si>
  <si>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</si>
  <si>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</si>
  <si>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</si>
  <si>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</si>
  <si>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</si>
  <si>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</si>
  <si>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</si>
  <si>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</si>
  <si>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</si>
  <si>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</si>
  <si>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</si>
  <si>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</si>
  <si>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</si>
  <si>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</si>
  <si>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</si>
  <si>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</si>
  <si>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</si>
  <si>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</si>
  <si>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</si>
  <si>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</si>
  <si>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</si>
  <si>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</si>
  <si>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</si>
  <si>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</si>
  <si>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</si>
  <si>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</si>
  <si>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</si>
  <si>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</si>
  <si>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</si>
  <si>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</si>
  <si>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</si>
  <si>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</si>
  <si>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</si>
  <si>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</si>
  <si>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</si>
  <si>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</si>
  <si>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</si>
  <si>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</si>
  <si>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</si>
  <si>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</si>
  <si>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</si>
  <si>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</si>
  <si>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</si>
  <si>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</si>
  <si>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</si>
  <si>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</si>
  <si>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</si>
  <si>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</si>
  <si>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</si>
  <si>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</si>
  <si>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</si>
  <si>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</si>
  <si>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</si>
  <si>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</si>
  <si>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</si>
  <si>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</si>
  <si>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</si>
  <si>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</si>
  <si>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</si>
  <si>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</si>
  <si>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</si>
  <si>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</si>
  <si>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</si>
  <si>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</si>
  <si>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</si>
  <si>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</si>
  <si>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</si>
  <si>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</si>
  <si>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</si>
  <si>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</si>
  <si>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</si>
  <si>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</si>
  <si>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</si>
  <si>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</si>
  <si>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</si>
  <si>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</si>
  <si>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</si>
  <si>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</si>
  <si>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</si>
  <si>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</si>
  <si>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</si>
  <si>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</si>
  <si>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</si>
  <si>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</si>
  <si>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</si>
  <si>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</si>
  <si>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</si>
  <si>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</si>
  <si>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</si>
  <si>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</si>
  <si>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</si>
  <si>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</si>
  <si>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</si>
  <si>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</si>
  <si>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</si>
  <si>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</si>
  <si>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</si>
  <si>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</si>
  <si>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</si>
  <si>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</si>
  <si>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</si>
  <si>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</si>
  <si>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</si>
  <si>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</si>
  <si>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</si>
  <si>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</si>
  <si>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</si>
  <si>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</si>
  <si>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</si>
  <si>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</si>
  <si>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</si>
  <si>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</si>
  <si>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</si>
  <si>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</si>
  <si>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</si>
  <si>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</si>
  <si>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</si>
  <si>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</si>
  <si>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</si>
  <si>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</si>
  <si>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</si>
  <si>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</si>
  <si>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</si>
  <si>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</si>
  <si>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</si>
  <si>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</si>
  <si>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</si>
  <si>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</si>
  <si>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</si>
  <si>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</si>
  <si>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</si>
  <si>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</si>
  <si>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</si>
  <si>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</si>
  <si>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</si>
  <si>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</si>
  <si>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</si>
  <si>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</si>
  <si>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</si>
  <si>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</si>
  <si>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</si>
  <si>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</si>
  <si>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</si>
  <si>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</si>
  <si>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</si>
  <si>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</si>
  <si>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</si>
  <si>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</si>
  <si>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</si>
  <si>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</si>
  <si>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</si>
  <si>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</si>
  <si>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</si>
  <si>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</si>
  <si>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</si>
  <si>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</si>
  <si>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</si>
  <si>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</si>
  <si>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</si>
  <si>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</si>
  <si>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</si>
  <si>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</si>
  <si>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</si>
  <si>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</si>
  <si>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</si>
  <si>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</si>
  <si>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</si>
  <si>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</si>
  <si>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</si>
  <si>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</si>
  <si>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</si>
  <si>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</si>
  <si>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</si>
  <si>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</si>
  <si>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</si>
  <si>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</si>
  <si>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</si>
  <si>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</si>
  <si>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</si>
  <si>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</si>
  <si>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</si>
  <si>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</si>
  <si>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</si>
  <si>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</si>
  <si>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</si>
  <si>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</si>
  <si>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</si>
  <si>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</si>
  <si>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</si>
  <si>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</si>
  <si>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</si>
  <si>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</si>
  <si>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</si>
  <si>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</si>
  <si>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</si>
  <si>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</si>
  <si>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</si>
  <si>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</si>
  <si>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</si>
  <si>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</si>
  <si>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</si>
  <si>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</si>
  <si>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</si>
  <si>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</si>
  <si>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</si>
  <si>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</si>
  <si>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</si>
  <si>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</si>
  <si>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</si>
  <si>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</si>
  <si>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</si>
  <si>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</si>
  <si>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</si>
  <si>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</si>
  <si>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</si>
  <si>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</si>
  <si>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</si>
  <si>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</si>
  <si>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</si>
  <si>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</si>
  <si>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</si>
  <si>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</si>
  <si>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</si>
  <si>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</si>
  <si>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</si>
  <si>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</si>
  <si>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</si>
  <si>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</si>
  <si>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</si>
  <si>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</si>
  <si>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</si>
  <si>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</si>
  <si>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</si>
  <si>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</si>
  <si>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</si>
  <si>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</si>
  <si>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</si>
  <si>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</si>
  <si>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</si>
  <si>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</si>
  <si>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</si>
  <si>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</si>
  <si>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</si>
  <si>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</si>
  <si>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</si>
  <si>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</si>
  <si>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</si>
  <si>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</si>
  <si>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</si>
  <si>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</si>
  <si>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</si>
  <si>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</si>
  <si>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</si>
  <si>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</si>
  <si>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</si>
  <si>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</si>
  <si>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</si>
  <si>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</si>
  <si>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</si>
  <si>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</si>
  <si>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</si>
  <si>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</si>
  <si>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</si>
  <si>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</si>
  <si>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</si>
  <si>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</si>
  <si>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</si>
  <si>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</si>
  <si>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</si>
  <si>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</si>
  <si>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</si>
  <si>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</si>
  <si>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</si>
  <si>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</si>
  <si>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</si>
  <si>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</si>
  <si>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</si>
  <si>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</si>
  <si>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</si>
  <si>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</si>
  <si>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</si>
  <si>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</si>
  <si>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</si>
  <si>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</si>
  <si>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</si>
  <si>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</si>
  <si>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</si>
  <si>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</si>
  <si>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</si>
  <si>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</si>
  <si>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</si>
  <si>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</si>
  <si>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</si>
  <si>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</si>
  <si>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</si>
  <si>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</si>
  <si>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</si>
  <si>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</si>
  <si>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</si>
  <si>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</si>
  <si>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</si>
  <si>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</si>
  <si>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</si>
  <si>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</si>
  <si>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</si>
  <si>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</si>
  <si>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</si>
  <si>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</si>
  <si>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</si>
  <si>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</si>
  <si>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</si>
  <si>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</si>
  <si>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</si>
  <si>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</si>
  <si>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</si>
  <si>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</si>
  <si>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</si>
  <si>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</si>
  <si>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</si>
  <si>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</si>
  <si>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</si>
  <si>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</si>
  <si>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</si>
  <si>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</si>
  <si>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</si>
  <si>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</si>
  <si>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</si>
  <si>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</si>
  <si>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</si>
  <si>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</si>
  <si>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</si>
  <si>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</si>
  <si>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</si>
  <si>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</si>
  <si>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</si>
  <si>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</si>
  <si>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</si>
  <si>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</si>
  <si>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</si>
  <si>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</si>
  <si>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</si>
  <si>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</si>
  <si>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</si>
  <si>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</si>
  <si>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</si>
  <si>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</si>
  <si>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</si>
  <si>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</si>
  <si>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</si>
  <si>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</si>
  <si>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</si>
  <si>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</si>
  <si>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</si>
  <si>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</si>
  <si>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</si>
  <si>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</si>
  <si>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</si>
  <si>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</si>
  <si>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</si>
  <si>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</si>
  <si>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</si>
  <si>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</si>
  <si>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</si>
  <si>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</si>
  <si>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</si>
  <si>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</si>
  <si>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</si>
  <si>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</si>
  <si>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</si>
  <si>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</si>
  <si>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</si>
  <si>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</si>
  <si>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</si>
  <si>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</si>
  <si>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</si>
  <si>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</si>
  <si>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</si>
  <si>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</si>
  <si>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</si>
  <si>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</si>
  <si>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</si>
  <si>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</si>
  <si>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</si>
  <si>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</si>
  <si>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</si>
  <si>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</si>
  <si>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</si>
  <si>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</si>
  <si>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</si>
  <si>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</si>
  <si>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</si>
  <si>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</si>
  <si>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</si>
  <si>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</si>
  <si>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</si>
  <si>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</si>
  <si>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</si>
  <si>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</si>
  <si>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</si>
  <si>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</si>
  <si>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</si>
  <si>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</si>
  <si>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</si>
  <si>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</si>
  <si>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</si>
  <si>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</si>
  <si>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</si>
  <si>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</si>
  <si>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</si>
  <si>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</si>
  <si>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</si>
  <si>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</si>
  <si>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</si>
  <si>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</si>
  <si>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</si>
  <si>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</si>
  <si>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</si>
  <si>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</si>
  <si>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</si>
  <si>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</si>
  <si>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</si>
  <si>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</si>
  <si>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</si>
  <si>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</si>
  <si>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</si>
  <si>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</si>
  <si>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</si>
  <si>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</si>
  <si>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</si>
  <si>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</si>
  <si>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</si>
  <si>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</si>
  <si>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</si>
  <si>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</si>
  <si>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</si>
  <si>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</si>
  <si>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</si>
  <si>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</si>
  <si>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</si>
  <si>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</si>
  <si>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</si>
  <si>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</si>
  <si>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</si>
  <si>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</si>
  <si>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</si>
  <si>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</si>
  <si>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</si>
  <si>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</si>
  <si>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</si>
  <si>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</si>
  <si>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</si>
  <si>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</si>
  <si>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</si>
  <si>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</si>
  <si>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</si>
  <si>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</si>
  <si>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</si>
  <si>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</si>
  <si>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</si>
  <si>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</si>
  <si>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</si>
  <si>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</si>
  <si>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</si>
  <si>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</si>
  <si>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</si>
  <si>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</si>
  <si>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</si>
  <si>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</si>
  <si>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</si>
  <si>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</si>
  <si>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</si>
  <si>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</si>
  <si>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</si>
  <si>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</si>
  <si>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</si>
  <si>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</si>
  <si>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</si>
  <si>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</si>
  <si>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</si>
  <si>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</si>
  <si>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</si>
  <si>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</si>
  <si>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</si>
  <si>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</si>
  <si>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</si>
  <si>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</si>
  <si>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</si>
  <si>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</si>
  <si>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</si>
  <si>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</si>
  <si>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</si>
  <si>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</si>
  <si>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</si>
  <si>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</si>
  <si>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</si>
  <si>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</si>
  <si>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</si>
  <si>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</si>
  <si>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</si>
  <si>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</si>
  <si>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</si>
  <si>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</si>
  <si>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</si>
  <si>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</si>
  <si>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</si>
  <si>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</si>
  <si>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</si>
  <si>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</si>
  <si>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</si>
  <si>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</si>
  <si>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</si>
  <si>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</si>
  <si>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</si>
  <si>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</si>
  <si>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</si>
  <si>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</si>
  <si>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</si>
  <si>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</si>
  <si>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</si>
  <si>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</si>
  <si>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</si>
  <si>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</si>
  <si>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</si>
  <si>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</si>
  <si>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</si>
  <si>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</si>
  <si>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</si>
  <si>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</si>
  <si>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</si>
  <si>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</si>
  <si>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</si>
  <si>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</si>
  <si>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</si>
  <si>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</si>
  <si>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</si>
  <si>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</si>
  <si>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</si>
  <si>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</si>
  <si>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</si>
  <si>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</si>
  <si>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</si>
  <si>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</si>
  <si>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</si>
  <si>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</si>
  <si>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</si>
  <si>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</si>
  <si>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</si>
  <si>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</si>
  <si>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</si>
  <si>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</si>
  <si>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</si>
  <si>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</si>
  <si>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</si>
  <si>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</si>
  <si>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</si>
  <si>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</si>
  <si>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</si>
  <si>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</si>
  <si>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</si>
  <si>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</si>
  <si>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</si>
  <si>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</si>
  <si>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</si>
  <si>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</si>
  <si>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</si>
  <si>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</si>
  <si>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</si>
  <si>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</si>
  <si>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</si>
  <si>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</si>
  <si>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</si>
  <si>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</si>
  <si>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</si>
  <si>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</si>
  <si>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</si>
  <si>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</si>
  <si>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</si>
  <si>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</si>
  <si>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</si>
  <si>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</si>
  <si>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</si>
  <si>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</si>
  <si>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</si>
  <si>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</si>
  <si>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</si>
  <si>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</si>
  <si>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</si>
  <si>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</si>
  <si>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</si>
  <si>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</si>
  <si>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</si>
  <si>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</si>
  <si>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</si>
  <si>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</si>
  <si>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</si>
  <si>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</si>
  <si>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</si>
  <si>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</si>
  <si>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</si>
  <si>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</si>
  <si>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</si>
  <si>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</si>
  <si>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</si>
  <si>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</si>
  <si>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</si>
  <si>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</si>
  <si>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</si>
  <si>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</si>
  <si>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</si>
  <si>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</si>
  <si>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</si>
  <si>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</si>
  <si>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</si>
  <si>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</si>
  <si>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</si>
  <si>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</si>
  <si>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</si>
  <si>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</si>
  <si>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</si>
  <si>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</si>
  <si>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</si>
  <si>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</si>
  <si>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</si>
  <si>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</si>
  <si>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</si>
  <si>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</si>
  <si>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</si>
  <si>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</si>
  <si>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</si>
  <si>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</si>
  <si>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</si>
  <si>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</si>
  <si>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</si>
  <si>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</si>
  <si>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</si>
  <si>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</si>
  <si>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</si>
  <si>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</si>
  <si>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</si>
  <si>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</si>
  <si>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</si>
  <si>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</si>
  <si>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</si>
  <si>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</si>
  <si>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</si>
  <si>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</si>
  <si>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</si>
  <si>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</si>
  <si>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</si>
  <si>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</si>
  <si>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</si>
  <si>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</si>
  <si>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</si>
  <si>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</si>
  <si>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</si>
  <si>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</si>
  <si>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</si>
  <si>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</si>
  <si>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</si>
  <si>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</si>
  <si>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</si>
  <si>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</si>
  <si>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</si>
  <si>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</si>
  <si>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</si>
  <si>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</si>
  <si>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</si>
  <si>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</si>
  <si>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</si>
  <si>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</si>
  <si>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</si>
  <si>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</si>
  <si>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</si>
  <si>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</si>
  <si>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</si>
  <si>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</si>
  <si>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</si>
  <si>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</si>
  <si>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</si>
  <si>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</si>
  <si>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</si>
  <si>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</si>
  <si>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</si>
  <si>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</si>
  <si>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</si>
  <si>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</si>
  <si>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</si>
  <si>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</si>
  <si>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</si>
  <si>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</si>
  <si>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</si>
  <si>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</si>
  <si>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</si>
  <si>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</si>
  <si>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</si>
  <si>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</si>
  <si>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</si>
  <si>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</si>
  <si>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</si>
  <si>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</si>
  <si>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</si>
  <si>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</si>
  <si>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</si>
  <si>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</si>
  <si>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</si>
  <si>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</si>
  <si>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</si>
  <si>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</si>
  <si>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</si>
  <si>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</si>
  <si>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</si>
  <si>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</si>
  <si>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</si>
  <si>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</si>
  <si>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</si>
  <si>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</si>
  <si>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</si>
  <si>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</si>
  <si>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</si>
  <si>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</si>
  <si>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</si>
  <si>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</si>
  <si>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</si>
  <si>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</si>
  <si>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</si>
  <si>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</si>
  <si>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</si>
  <si>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</si>
  <si>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</si>
  <si>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</si>
  <si>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</si>
  <si>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</si>
  <si>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</si>
  <si>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</si>
  <si>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</si>
  <si>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</si>
  <si>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</si>
  <si>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</si>
  <si>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</si>
  <si>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</si>
  <si>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</si>
  <si>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</si>
  <si>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</si>
  <si>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</si>
  <si>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</si>
  <si>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</si>
  <si>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</si>
  <si>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</si>
  <si>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</si>
  <si>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</si>
  <si>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</si>
  <si>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</si>
  <si>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</si>
  <si>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</si>
  <si>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</si>
  <si>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</si>
  <si>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</si>
  <si>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</si>
  <si>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</si>
  <si>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</si>
  <si>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</si>
  <si>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</si>
  <si>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</si>
  <si>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</si>
  <si>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</si>
  <si>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</si>
  <si>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</si>
  <si>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</si>
  <si>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</si>
  <si>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</si>
  <si>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</si>
  <si>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</si>
  <si>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</si>
  <si>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</si>
  <si>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</si>
  <si>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</si>
  <si>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</si>
  <si>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</si>
  <si>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</si>
  <si>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</si>
  <si>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</si>
  <si>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</si>
  <si>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</si>
  <si>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</si>
  <si>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</si>
  <si>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</si>
  <si>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</si>
  <si>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</si>
  <si>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</si>
  <si>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</si>
  <si>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</si>
  <si>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</si>
  <si>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</si>
  <si>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</si>
  <si>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</si>
  <si>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</si>
  <si>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</si>
  <si>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</si>
  <si>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</si>
  <si>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</si>
  <si>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</si>
  <si>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</si>
  <si>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</si>
  <si>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</si>
  <si>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</si>
  <si>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</si>
  <si>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</si>
  <si>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</si>
  <si>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</si>
  <si>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</si>
  <si>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</si>
  <si>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</si>
  <si>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</si>
  <si>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</si>
  <si>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</si>
  <si>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</si>
  <si>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</si>
  <si>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</si>
  <si>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</si>
  <si>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</si>
  <si>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</si>
  <si>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</si>
  <si>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</si>
  <si>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</si>
  <si>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</si>
  <si>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</si>
  <si>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</si>
  <si>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</si>
  <si>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</si>
  <si>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</si>
  <si>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</si>
  <si>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</si>
  <si>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</si>
  <si>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</si>
  <si>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</si>
  <si>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</si>
  <si>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</si>
  <si>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</si>
  <si>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</si>
  <si>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</si>
  <si>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</si>
  <si>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</si>
  <si>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</si>
  <si>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</si>
  <si>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</si>
  <si>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</si>
  <si>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</si>
  <si>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</si>
  <si>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</si>
  <si>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</si>
  <si>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</si>
  <si>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</si>
  <si>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</si>
  <si>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</si>
  <si>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</si>
  <si>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</si>
  <si>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</si>
  <si>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</si>
  <si>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</si>
  <si>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</si>
  <si>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</si>
  <si>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</si>
  <si>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</si>
  <si>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</si>
  <si>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</si>
  <si>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</si>
  <si>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</si>
  <si>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</si>
  <si>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</si>
  <si>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</si>
  <si>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</si>
  <si>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</si>
  <si>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</si>
  <si>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</si>
  <si>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</si>
  <si>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</si>
  <si>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</si>
  <si>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</si>
  <si>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</si>
  <si>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</si>
  <si>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</si>
  <si>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</si>
  <si>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</si>
  <si>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</si>
  <si>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</si>
  <si>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</si>
  <si>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</si>
  <si>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</si>
  <si>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</si>
  <si>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</si>
  <si>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</si>
  <si>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</si>
  <si>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</si>
  <si>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</si>
  <si>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</si>
  <si>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</si>
  <si>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</si>
  <si>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</si>
  <si>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</si>
  <si>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</si>
  <si>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</si>
  <si>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</si>
  <si>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</si>
  <si>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</si>
  <si>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</si>
  <si>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</si>
  <si>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</si>
  <si>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</si>
  <si>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</si>
  <si>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</si>
  <si>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</si>
  <si>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</si>
  <si>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</si>
  <si>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</si>
  <si>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</si>
  <si>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</si>
  <si>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</si>
  <si>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</si>
  <si>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</si>
  <si>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</si>
  <si>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</si>
  <si>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</si>
  <si>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</si>
  <si>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</si>
  <si>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</si>
  <si>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</si>
  <si>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</si>
  <si>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</si>
  <si>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</si>
  <si>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</si>
  <si>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</si>
  <si>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</si>
  <si>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</si>
  <si>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</si>
  <si>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</si>
  <si>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</si>
  <si>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</si>
  <si>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</si>
  <si>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</si>
  <si>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</si>
  <si>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</si>
  <si>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</si>
  <si>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</si>
  <si>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</si>
  <si>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</si>
  <si>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</si>
  <si>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</si>
  <si>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</si>
  <si>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</si>
  <si>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</si>
  <si>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</si>
  <si>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</si>
  <si>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</si>
  <si>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</si>
  <si>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</si>
  <si>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</si>
  <si>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</si>
  <si>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</si>
  <si>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</si>
  <si>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</si>
  <si>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</si>
  <si>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</si>
  <si>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</si>
  <si>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</si>
  <si>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</si>
  <si>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</si>
  <si>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</si>
  <si>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</si>
  <si>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</si>
  <si>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</si>
  <si>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</si>
  <si>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</si>
  <si>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</si>
  <si>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</si>
  <si>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</si>
  <si>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</si>
  <si>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</si>
  <si>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</si>
  <si>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</si>
  <si>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</si>
  <si>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</si>
  <si>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</si>
  <si>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</si>
  <si>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</si>
  <si>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</si>
  <si>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</si>
  <si>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</si>
  <si>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</si>
  <si>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</si>
  <si>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</si>
  <si>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</si>
  <si>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</si>
  <si>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</si>
  <si>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</si>
  <si>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</si>
  <si>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</si>
  <si>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</si>
  <si>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</si>
  <si>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</si>
  <si>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</si>
  <si>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</si>
  <si>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</si>
  <si>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</si>
  <si>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</si>
  <si>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</si>
  <si>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</si>
  <si>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</si>
  <si>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</si>
  <si>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</si>
  <si>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</si>
  <si>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</si>
  <si>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</si>
  <si>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</si>
  <si>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</si>
  <si>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</si>
  <si>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</si>
  <si>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</si>
  <si>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</si>
  <si>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</si>
  <si>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</si>
  <si>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</si>
  <si>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</si>
  <si>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</si>
  <si>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</si>
  <si>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</si>
  <si>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</si>
  <si>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</si>
  <si>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</si>
  <si>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</si>
  <si>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</si>
  <si>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</si>
  <si>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</si>
  <si>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</si>
  <si>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</si>
  <si>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</si>
  <si>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</si>
  <si>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</si>
  <si>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</si>
  <si>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</si>
  <si>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</si>
  <si>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</si>
  <si>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</si>
  <si>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</si>
  <si>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</si>
  <si>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</si>
  <si>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</si>
  <si>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</si>
  <si>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</si>
  <si>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</si>
  <si>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</si>
  <si>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</si>
  <si>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</si>
  <si>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</si>
  <si>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</si>
  <si>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</si>
  <si>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</si>
  <si>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</si>
  <si>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</si>
  <si>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</si>
  <si>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</si>
  <si>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</si>
  <si>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</si>
  <si>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</si>
  <si>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</si>
  <si>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</si>
  <si>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</si>
  <si>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</si>
  <si>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</si>
  <si>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</si>
  <si>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</si>
  <si>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</si>
  <si>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</si>
  <si>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</si>
  <si>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</si>
  <si>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</si>
  <si>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</si>
  <si>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</si>
  <si>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</si>
  <si>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</si>
  <si>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</si>
  <si>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</si>
  <si>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</si>
  <si>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</si>
  <si>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</si>
  <si>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</si>
  <si>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</si>
  <si>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</si>
  <si>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</si>
  <si>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</si>
  <si>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</si>
  <si>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</si>
  <si>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</si>
  <si>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</si>
  <si>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</si>
  <si>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</si>
  <si>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</si>
  <si>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</si>
  <si>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</si>
  <si>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</si>
  <si>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</si>
  <si>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</si>
  <si>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</si>
  <si>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</si>
  <si>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</si>
  <si>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</si>
  <si>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</si>
  <si>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</si>
  <si>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</si>
  <si>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</si>
  <si>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</si>
  <si>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</si>
  <si>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</si>
  <si>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</si>
  <si>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</si>
  <si>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</si>
  <si>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</si>
  <si>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</si>
  <si>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</si>
  <si>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</si>
  <si>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</si>
  <si>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</si>
  <si>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</si>
  <si>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</si>
  <si>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</si>
  <si>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</si>
  <si>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</si>
  <si>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</si>
  <si>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</si>
  <si>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</si>
  <si>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</si>
  <si>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</si>
  <si>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</si>
  <si>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</si>
  <si>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</si>
  <si>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</si>
  <si>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</si>
  <si>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</si>
  <si>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</si>
  <si>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</si>
  <si>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</si>
  <si>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</si>
  <si>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</si>
  <si>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</si>
  <si>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</si>
  <si>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</si>
  <si>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</si>
  <si>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</si>
  <si>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</si>
  <si>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</si>
  <si>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</si>
  <si>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</si>
  <si>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</si>
  <si>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</si>
  <si>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</si>
  <si>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</si>
  <si>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</si>
  <si>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</si>
  <si>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</si>
  <si>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</si>
  <si>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</si>
  <si>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</si>
  <si>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</si>
  <si>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</si>
  <si>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</si>
  <si>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</si>
  <si>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</si>
  <si>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</si>
  <si>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</si>
  <si>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</si>
  <si>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</si>
  <si>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</si>
  <si>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</si>
  <si>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</si>
  <si>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</si>
  <si>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</si>
  <si>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</si>
  <si>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</si>
  <si>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</si>
  <si>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</si>
  <si>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</si>
  <si>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</si>
  <si>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</si>
  <si>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</si>
  <si>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</si>
  <si>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</si>
  <si>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</si>
  <si>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</si>
  <si>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</si>
  <si>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</si>
  <si>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</si>
  <si>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</si>
  <si>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</si>
  <si>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</si>
  <si>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</si>
  <si>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</si>
  <si>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</si>
  <si>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</si>
  <si>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</si>
  <si>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</si>
  <si>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</si>
  <si>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</si>
  <si>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</si>
  <si>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</si>
  <si>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</si>
  <si>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</si>
  <si>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</si>
  <si>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</si>
  <si>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</si>
  <si>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</si>
  <si>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</si>
  <si>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</si>
  <si>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</si>
  <si>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</si>
  <si>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</si>
  <si>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</si>
  <si>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</si>
  <si>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</si>
  <si>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</si>
  <si>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</si>
  <si>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</si>
  <si>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</si>
  <si>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</si>
  <si>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</si>
  <si>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</si>
  <si>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</si>
  <si>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</si>
  <si>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</si>
  <si>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</si>
  <si>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</si>
  <si>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</si>
  <si>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</si>
  <si>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</si>
  <si>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</si>
  <si>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</si>
  <si>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</si>
  <si>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</si>
  <si>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</si>
  <si>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</si>
  <si>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</si>
  <si>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</si>
  <si>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</si>
  <si>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</si>
  <si>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</si>
  <si>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</si>
  <si>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</si>
  <si>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</si>
  <si>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</si>
  <si>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</si>
  <si>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</si>
  <si>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</si>
  <si>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</si>
  <si>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</si>
  <si>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</si>
  <si>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</si>
  <si>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</si>
  <si>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</si>
  <si>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</si>
  <si>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</si>
  <si>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</si>
  <si>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</si>
  <si>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</si>
  <si>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</si>
  <si>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</si>
  <si>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</si>
  <si>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</si>
  <si>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</si>
  <si>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</si>
  <si>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</si>
  <si>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</si>
  <si>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</si>
  <si>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</si>
  <si>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</si>
  <si>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</si>
  <si>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</si>
  <si>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</si>
  <si>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</si>
  <si>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</si>
  <si>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</si>
  <si>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</si>
  <si>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</si>
  <si>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</si>
  <si>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</si>
  <si>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</si>
  <si>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</si>
  <si>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</si>
  <si>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</si>
  <si>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</si>
  <si>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</si>
  <si>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</si>
  <si>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</si>
  <si>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</si>
  <si>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</si>
  <si>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</si>
  <si>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</si>
  <si>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</si>
  <si>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</si>
  <si>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</si>
  <si>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</si>
  <si>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</si>
  <si>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</si>
  <si>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</si>
  <si>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</si>
  <si>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</si>
  <si>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</si>
  <si>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</si>
  <si>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</si>
  <si>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</si>
  <si>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</si>
  <si>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</si>
  <si>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</si>
  <si>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</si>
  <si>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</si>
  <si>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</si>
  <si>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</si>
  <si>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</si>
  <si>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</si>
  <si>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</si>
  <si>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</si>
  <si>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</si>
  <si>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</si>
  <si>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</si>
  <si>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</si>
  <si>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</si>
  <si>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</si>
  <si>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</si>
  <si>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</si>
  <si>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</si>
  <si>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</si>
  <si>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</si>
  <si>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</si>
  <si>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</si>
  <si>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</si>
  <si>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</si>
  <si>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</si>
  <si>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</si>
  <si>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</si>
  <si>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</si>
  <si>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</si>
  <si>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</si>
  <si>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</si>
  <si>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</si>
  <si>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</si>
  <si>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</si>
  <si>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</si>
  <si>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</si>
  <si>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</si>
  <si>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</si>
  <si>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</si>
  <si>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</si>
  <si>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</si>
  <si>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</si>
  <si>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</si>
  <si>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</si>
  <si>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</si>
  <si>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</si>
  <si>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</si>
  <si>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</si>
  <si>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</si>
  <si>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</si>
  <si>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</si>
  <si>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</si>
  <si>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</si>
  <si>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</si>
  <si>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</si>
  <si>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</si>
  <si>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</si>
  <si>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</si>
  <si>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</si>
  <si>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</si>
  <si>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</si>
  <si>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</si>
  <si>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</si>
  <si>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</si>
  <si>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</si>
  <si>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</si>
  <si>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</si>
  <si>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</si>
  <si>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</si>
  <si>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</si>
  <si>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</si>
  <si>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</si>
  <si>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</si>
  <si>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</si>
  <si>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</si>
  <si>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</si>
  <si>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</si>
  <si>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</si>
  <si>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</si>
  <si>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</si>
  <si>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</si>
  <si>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</si>
  <si>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</si>
  <si>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</si>
  <si>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</si>
  <si>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</si>
  <si>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</si>
  <si>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</si>
  <si>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</si>
  <si>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</si>
  <si>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</si>
  <si>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</si>
  <si>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</si>
  <si>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</si>
  <si>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</si>
  <si>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</si>
  <si>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</si>
  <si>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</si>
  <si>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</si>
  <si>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</si>
  <si>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</si>
  <si>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</si>
  <si>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</si>
  <si>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</si>
  <si>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</si>
  <si>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</si>
  <si>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</si>
  <si>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</si>
  <si>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</si>
  <si>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</si>
  <si>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</si>
  <si>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</si>
  <si>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</si>
  <si>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</si>
  <si>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</si>
  <si>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</si>
  <si>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</si>
  <si>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</si>
  <si>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</si>
  <si>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</si>
  <si>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</si>
  <si>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</si>
  <si>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</si>
  <si>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</si>
  <si>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</si>
  <si>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</si>
  <si>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</si>
  <si>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</si>
  <si>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</si>
  <si>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</si>
  <si>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</si>
  <si>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</si>
  <si>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</si>
  <si>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</si>
  <si>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</si>
  <si>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</si>
  <si>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</si>
  <si>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</si>
  <si>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</si>
  <si>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</si>
  <si>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</si>
  <si>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</si>
  <si>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</si>
  <si>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</si>
  <si>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</si>
  <si>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</si>
  <si>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</si>
  <si>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</si>
  <si>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</si>
  <si>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</si>
  <si>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</si>
  <si>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</si>
  <si>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</si>
  <si>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</si>
  <si>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</si>
  <si>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</si>
  <si>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</si>
  <si>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</si>
  <si>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</si>
  <si>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</si>
  <si>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</si>
  <si>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</si>
  <si>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</si>
  <si>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</si>
  <si>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</si>
  <si>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</si>
  <si>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</si>
  <si>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</si>
  <si>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</si>
  <si>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</si>
  <si>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</si>
  <si>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</si>
  <si>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</si>
  <si>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</si>
  <si>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</si>
  <si>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</si>
  <si>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</si>
  <si>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</si>
  <si>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</si>
  <si>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</si>
  <si>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</si>
  <si>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</si>
  <si>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</si>
  <si>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</si>
  <si>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</si>
  <si>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</si>
  <si>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</si>
  <si>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</si>
  <si>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</si>
  <si>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</si>
  <si>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</si>
  <si>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</si>
  <si>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</si>
  <si>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</si>
  <si>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</si>
  <si>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</si>
  <si>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</si>
  <si>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</si>
  <si>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</si>
  <si>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</si>
  <si>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</si>
  <si>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</si>
  <si>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</si>
  <si>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</si>
  <si>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</si>
  <si>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</si>
  <si>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</si>
  <si>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</si>
  <si>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</si>
  <si>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</si>
  <si>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</si>
  <si>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</si>
  <si>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</si>
  <si>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</si>
  <si>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</si>
  <si>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</si>
  <si>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</si>
  <si>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</si>
  <si>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</si>
  <si>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</si>
  <si>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</si>
  <si>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</si>
  <si>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</si>
  <si>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</si>
  <si>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</si>
  <si>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</si>
  <si>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</si>
  <si>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</si>
  <si>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</si>
  <si>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</si>
  <si>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</si>
  <si>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</si>
  <si>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</si>
  <si>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</si>
  <si>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</si>
  <si>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</si>
  <si>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</si>
  <si>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</si>
  <si>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</si>
  <si>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</si>
  <si>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</si>
  <si>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</si>
  <si>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</si>
  <si>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</si>
  <si>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</si>
  <si>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</si>
  <si>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</si>
  <si>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</si>
  <si>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</si>
  <si>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</si>
  <si>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</si>
  <si>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</si>
  <si>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</si>
  <si>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</si>
  <si>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</si>
  <si>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</si>
  <si>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</si>
  <si>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</si>
  <si>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</si>
  <si>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</si>
  <si>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</si>
  <si>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</si>
  <si>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</si>
  <si>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</si>
  <si>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</si>
  <si>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</si>
  <si>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</si>
  <si>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</si>
  <si>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</si>
  <si>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</si>
  <si>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</si>
  <si>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</si>
  <si>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</si>
  <si>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</si>
  <si>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</si>
  <si>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</si>
  <si>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</si>
  <si>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</si>
  <si>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</si>
  <si>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</si>
  <si>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</si>
  <si>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</si>
  <si>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</si>
  <si>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</si>
  <si>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</si>
  <si>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</si>
  <si>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</si>
  <si>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</si>
  <si>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</si>
  <si>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</si>
  <si>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</si>
  <si>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</si>
  <si>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</si>
  <si>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</si>
  <si>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</si>
  <si>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</si>
  <si>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</si>
  <si>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</si>
  <si>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</si>
  <si>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</si>
  <si>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</si>
  <si>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</si>
  <si>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</si>
  <si>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</si>
  <si>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</si>
  <si>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</si>
  <si>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</si>
  <si>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</si>
  <si>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</si>
  <si>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</si>
  <si>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</si>
  <si>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</si>
  <si>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</si>
  <si>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</si>
  <si>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</si>
  <si>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</si>
  <si>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</si>
  <si>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</si>
  <si>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</si>
  <si>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</si>
  <si>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</si>
  <si>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</si>
  <si>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</si>
  <si>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</si>
  <si>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</si>
  <si>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</si>
  <si>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</si>
  <si>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</si>
  <si>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</si>
  <si>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</si>
  <si>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</si>
  <si>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</si>
  <si>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</si>
  <si>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</si>
  <si>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</si>
  <si>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</si>
  <si>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</si>
  <si>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</si>
  <si>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</si>
  <si>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</si>
  <si>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</si>
  <si>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</si>
  <si>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</si>
  <si>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</si>
  <si>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</si>
  <si>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</si>
  <si>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</si>
  <si>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</si>
  <si>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</si>
  <si>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</si>
  <si>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</si>
  <si>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</si>
  <si>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</si>
  <si>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</si>
  <si>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</si>
  <si>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</si>
  <si>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</si>
  <si>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</si>
  <si>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</si>
  <si>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</si>
  <si>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</si>
  <si>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</si>
  <si>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</si>
  <si>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</si>
  <si>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</si>
  <si>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</si>
  <si>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</si>
  <si>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</si>
  <si>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</si>
  <si>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</si>
  <si>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</si>
  <si>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</si>
  <si>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</si>
  <si>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</si>
  <si>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</si>
  <si>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</si>
  <si>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</si>
  <si>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</si>
  <si>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</si>
  <si>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</si>
  <si>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</si>
  <si>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</si>
  <si>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</si>
  <si>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</si>
  <si>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</si>
  <si>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</si>
  <si>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</si>
  <si>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</si>
  <si>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</si>
  <si>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</si>
  <si>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</si>
  <si>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</si>
  <si>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</si>
  <si>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</si>
  <si>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</si>
  <si>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</si>
  <si>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</si>
  <si>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</si>
  <si>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</si>
  <si>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</si>
  <si>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</si>
  <si>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</si>
  <si>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</si>
  <si>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</si>
  <si>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</si>
  <si>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</si>
  <si>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</si>
  <si>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</si>
  <si>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</si>
  <si>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</si>
  <si>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</si>
  <si>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</si>
  <si>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</si>
  <si>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</si>
  <si>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</si>
  <si>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</si>
  <si>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</si>
  <si>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</si>
  <si>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</si>
  <si>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</si>
  <si>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</si>
  <si>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</si>
  <si>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</si>
  <si>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</si>
  <si>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</si>
  <si>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</si>
  <si>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</si>
  <si>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</si>
  <si>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</si>
  <si>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</si>
  <si>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</si>
  <si>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</si>
  <si>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</si>
  <si>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</si>
  <si>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</si>
  <si>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</si>
  <si>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</si>
  <si>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</si>
  <si>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</si>
  <si>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</si>
  <si>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</si>
  <si>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</si>
  <si>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</si>
  <si>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</si>
  <si>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</si>
  <si>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</si>
  <si>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</si>
  <si>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</si>
  <si>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</si>
  <si>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</si>
  <si>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</si>
  <si>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</si>
  <si>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</si>
  <si>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</si>
  <si>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</si>
  <si>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</si>
  <si>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</si>
  <si>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</si>
  <si>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</si>
  <si>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</si>
  <si>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</si>
  <si>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</si>
  <si>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</si>
  <si>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</si>
  <si>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</si>
  <si>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</si>
  <si>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</si>
  <si>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</si>
  <si>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</si>
  <si>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</si>
  <si>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</si>
  <si>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</si>
  <si>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</si>
  <si>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</si>
  <si>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</si>
  <si>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</si>
  <si>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</si>
  <si>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</si>
  <si>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</si>
  <si>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</si>
  <si>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</si>
  <si>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</si>
  <si>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</si>
  <si>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</si>
  <si>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</si>
  <si>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</si>
  <si>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</si>
  <si>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</si>
  <si>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</si>
  <si>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</si>
  <si>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</si>
  <si>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</si>
  <si>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</si>
  <si>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</si>
  <si>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</si>
  <si>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</si>
  <si>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</si>
  <si>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</si>
  <si>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</si>
  <si>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</si>
  <si>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</si>
  <si>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</si>
  <si>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</si>
  <si>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</si>
  <si>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</si>
  <si>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</si>
  <si>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</si>
  <si>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</si>
  <si>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</si>
  <si>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</si>
  <si>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</si>
  <si>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</si>
  <si>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</si>
  <si>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</si>
  <si>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</si>
  <si>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</si>
  <si>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</si>
  <si>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</si>
  <si>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</si>
  <si>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</si>
  <si>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</si>
  <si>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</si>
  <si>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</si>
  <si>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</si>
  <si>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</si>
  <si>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</si>
  <si>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</si>
  <si>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</si>
  <si>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</si>
  <si>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</si>
  <si>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</si>
  <si>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</si>
  <si>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</si>
  <si>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</si>
  <si>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</si>
  <si>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</si>
  <si>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</si>
  <si>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</si>
  <si>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</si>
  <si>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</si>
  <si>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</si>
  <si>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</si>
  <si>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</si>
  <si>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</si>
  <si>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</si>
  <si>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</si>
  <si>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</si>
  <si>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</si>
  <si>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</si>
  <si>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</si>
  <si>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</si>
  <si>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</si>
  <si>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</si>
  <si>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</si>
  <si>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</si>
  <si>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</si>
  <si>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</si>
  <si>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</si>
  <si>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</si>
  <si>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</si>
  <si>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</si>
  <si>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</si>
  <si>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</si>
  <si>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</si>
  <si>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</si>
  <si>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</si>
  <si>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</si>
  <si>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</si>
  <si>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</si>
  <si>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</si>
  <si>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</si>
  <si>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</si>
  <si>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</si>
  <si>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</si>
  <si>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</si>
  <si>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</si>
  <si>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</si>
  <si>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</si>
  <si>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</si>
  <si>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</si>
  <si>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</si>
  <si>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</si>
  <si>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</si>
  <si>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</si>
  <si>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</si>
  <si>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</si>
  <si>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</si>
  <si>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</si>
  <si>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</si>
  <si>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</si>
  <si>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</si>
  <si>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</si>
  <si>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</si>
  <si>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</si>
  <si>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</si>
  <si>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</si>
  <si>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</si>
  <si>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</si>
  <si>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</si>
  <si>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</si>
  <si>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</si>
  <si>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</si>
  <si>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</si>
  <si>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</si>
  <si>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</si>
  <si>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</si>
  <si>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</si>
  <si>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</si>
  <si>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</si>
  <si>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</si>
  <si>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</si>
  <si>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</si>
  <si>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</si>
  <si>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</si>
  <si>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</si>
  <si>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</si>
  <si>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</si>
  <si>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</si>
  <si>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</si>
  <si>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</si>
  <si>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</si>
  <si>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</si>
  <si>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</si>
  <si>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</si>
  <si>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</si>
  <si>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</si>
  <si>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</si>
  <si>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</si>
  <si>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</si>
  <si>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</si>
  <si>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</si>
  <si>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</si>
  <si>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</si>
  <si>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</si>
  <si>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</si>
  <si>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</si>
  <si>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</si>
  <si>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</si>
  <si>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</si>
  <si>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</si>
  <si>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</si>
  <si>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</si>
  <si>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</si>
  <si>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</si>
  <si>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</si>
  <si>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</si>
  <si>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</si>
  <si>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</si>
  <si>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</si>
  <si>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</si>
  <si>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</si>
  <si>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</si>
  <si>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</si>
  <si>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</si>
  <si>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</si>
  <si>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</si>
  <si>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</si>
  <si>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</si>
  <si>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</si>
  <si>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</si>
  <si>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</si>
  <si>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</si>
  <si>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</si>
  <si>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</si>
  <si>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</si>
  <si>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</si>
  <si>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</si>
  <si>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</si>
  <si>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</si>
  <si>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</si>
  <si>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</si>
  <si>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</si>
  <si>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</si>
  <si>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</si>
  <si>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</si>
  <si>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</si>
  <si>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</si>
  <si>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</si>
  <si>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</si>
  <si>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</si>
  <si>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</si>
  <si>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</si>
  <si>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</si>
  <si>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</si>
  <si>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</si>
  <si>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</si>
  <si>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</si>
  <si>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</si>
  <si>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</si>
  <si>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</si>
  <si>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</si>
  <si>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</si>
  <si>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</si>
  <si>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</si>
  <si>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</si>
  <si>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</si>
  <si>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</si>
  <si>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</si>
  <si>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</si>
  <si>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</si>
  <si>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</si>
  <si>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</si>
  <si>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</si>
  <si>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</si>
  <si>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</si>
  <si>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</si>
  <si>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</si>
  <si>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</si>
  <si>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</si>
  <si>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</si>
  <si>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</si>
  <si>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</si>
  <si>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</si>
  <si>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</si>
  <si>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</si>
  <si>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</si>
  <si>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</si>
  <si>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</si>
  <si>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</si>
  <si>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</si>
  <si>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</si>
  <si>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</si>
  <si>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</si>
  <si>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</si>
  <si>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</si>
  <si>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</si>
  <si>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</si>
  <si>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</si>
  <si>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</si>
  <si>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</si>
  <si>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</si>
  <si>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</si>
  <si>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</si>
  <si>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</si>
  <si>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</si>
  <si>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</si>
  <si>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</si>
  <si>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</si>
  <si>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</si>
  <si>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</si>
  <si>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</si>
  <si>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</si>
  <si>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</si>
  <si>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</si>
  <si>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</si>
  <si>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</si>
  <si>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</si>
  <si>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</si>
  <si>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</si>
  <si>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</si>
  <si>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</si>
  <si>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</si>
  <si>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</si>
  <si>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</si>
  <si>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</si>
  <si>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</si>
  <si>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</si>
  <si>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</si>
  <si>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</si>
  <si>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</si>
  <si>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</si>
  <si>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</si>
  <si>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</si>
  <si>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</si>
  <si>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</si>
  <si>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</si>
  <si>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</si>
  <si>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</si>
  <si>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</si>
  <si>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</si>
  <si>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</si>
  <si>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</si>
  <si>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</si>
  <si>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</si>
  <si>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</si>
  <si>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</si>
  <si>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</si>
  <si>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</si>
  <si>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</si>
  <si>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</si>
  <si>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</si>
  <si>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</si>
  <si>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</si>
  <si>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</si>
  <si>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</si>
  <si>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</si>
  <si>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</si>
  <si>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</si>
  <si>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</si>
  <si>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</si>
  <si>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</si>
  <si>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</si>
  <si>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</si>
  <si>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</si>
  <si>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</si>
  <si>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</si>
  <si>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</si>
  <si>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</si>
  <si>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</si>
  <si>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</si>
  <si>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</si>
  <si>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</si>
  <si>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</si>
  <si>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</si>
  <si>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</si>
  <si>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</si>
  <si>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</si>
  <si>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</si>
  <si>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</si>
  <si>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</si>
  <si>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</si>
  <si>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</si>
  <si>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</si>
  <si>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</si>
  <si>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</si>
  <si>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</si>
  <si>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</si>
  <si>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</si>
  <si>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</si>
  <si>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</si>
  <si>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</si>
  <si>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</si>
  <si>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</si>
  <si>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</si>
  <si>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</si>
  <si>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</si>
  <si>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</si>
  <si>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</si>
  <si>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</si>
  <si>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</si>
  <si>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</si>
  <si>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</si>
  <si>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</si>
  <si>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</si>
  <si>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</si>
  <si>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</si>
  <si>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</si>
  <si>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</si>
  <si>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</si>
  <si>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</si>
  <si>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</si>
  <si>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</si>
  <si>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</si>
  <si>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</si>
  <si>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</si>
  <si>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</si>
  <si>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</si>
  <si>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</si>
  <si>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</si>
  <si>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</si>
  <si>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</si>
  <si>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</si>
  <si>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</si>
  <si>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</si>
  <si>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</si>
  <si>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</si>
  <si>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</si>
  <si>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</si>
  <si>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</si>
  <si>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</si>
  <si>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</si>
  <si>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</si>
  <si>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</si>
  <si>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</si>
  <si>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</si>
  <si>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</si>
  <si>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</si>
  <si>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</si>
  <si>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</si>
  <si>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</si>
  <si>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</si>
  <si>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</si>
  <si>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</si>
  <si>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</si>
  <si>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</si>
  <si>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</si>
  <si>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</si>
  <si>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</si>
  <si>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</si>
  <si>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</si>
  <si>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</si>
  <si>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</si>
  <si>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</si>
  <si>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</si>
  <si>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</si>
  <si>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</si>
  <si>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</si>
  <si>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</si>
  <si>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</si>
  <si>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</si>
  <si>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</si>
  <si>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</si>
  <si>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</si>
  <si>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</si>
  <si>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</si>
  <si>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</si>
  <si>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</si>
  <si>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</si>
  <si>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</si>
  <si>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</si>
  <si>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</si>
  <si>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</si>
  <si>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</si>
  <si>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</si>
  <si>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</si>
  <si>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</si>
  <si>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</si>
  <si>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</si>
  <si>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</si>
  <si>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</si>
  <si>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</si>
  <si>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</si>
  <si>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</si>
  <si>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</si>
  <si>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</si>
  <si>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</si>
  <si>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</si>
  <si>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</si>
  <si>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</si>
  <si>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</si>
  <si>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</si>
  <si>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</si>
  <si>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</si>
  <si>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</si>
  <si>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</si>
  <si>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</si>
  <si>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</si>
  <si>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</si>
  <si>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</si>
  <si>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</si>
  <si>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</si>
  <si>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</si>
  <si>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</si>
  <si>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</si>
  <si>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</si>
  <si>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</si>
  <si>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</si>
  <si>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</si>
  <si>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</si>
  <si>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</si>
  <si>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</si>
  <si>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</si>
  <si>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</si>
  <si>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</si>
  <si>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</si>
  <si>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</si>
  <si>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</si>
  <si>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</si>
  <si>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</si>
  <si>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</si>
  <si>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</si>
  <si>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</si>
  <si>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</si>
  <si>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</si>
  <si>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</si>
  <si>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</si>
  <si>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</si>
  <si>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</si>
  <si>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</si>
  <si>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</si>
  <si>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</si>
  <si>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</si>
  <si>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</si>
  <si>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</si>
  <si>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</si>
  <si>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</si>
  <si>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</si>
  <si>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</si>
  <si>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</si>
  <si>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</si>
  <si>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</si>
  <si>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</si>
  <si>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</si>
  <si>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</si>
  <si>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</si>
  <si>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</si>
  <si>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</si>
  <si>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</si>
  <si>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</si>
  <si>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</si>
  <si>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</si>
  <si>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</si>
  <si>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</si>
  <si>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</si>
  <si>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</si>
  <si>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</si>
  <si>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</si>
  <si>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</si>
  <si>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</si>
  <si>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</si>
  <si>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</si>
  <si>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</si>
  <si>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</si>
  <si>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</si>
  <si>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</si>
  <si>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</si>
  <si>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</si>
  <si>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</si>
  <si>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</si>
  <si>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</si>
  <si>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</si>
  <si>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</si>
  <si>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</si>
  <si>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</si>
  <si>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</si>
  <si>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</si>
  <si>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</si>
  <si>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</si>
  <si>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</si>
  <si>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</si>
  <si>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</si>
  <si>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</si>
  <si>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</si>
  <si>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</si>
  <si>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</si>
  <si>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</si>
  <si>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</si>
  <si>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</si>
  <si>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</si>
  <si>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</si>
  <si>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</si>
  <si>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</si>
  <si>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</si>
  <si>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</si>
  <si>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</si>
  <si>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</si>
  <si>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</si>
  <si>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</si>
  <si>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</si>
  <si>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</si>
  <si>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</si>
  <si>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</si>
  <si>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</si>
  <si>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</si>
  <si>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</si>
  <si>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</si>
  <si>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</si>
  <si>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</si>
  <si>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</si>
  <si>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</si>
  <si>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</si>
  <si>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</si>
  <si>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</si>
  <si>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</si>
  <si>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</si>
  <si>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</si>
  <si>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</si>
  <si>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</si>
  <si>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</si>
  <si>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</si>
  <si>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</si>
  <si>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</si>
  <si>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</si>
  <si>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</si>
  <si>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</si>
  <si>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</si>
  <si>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</si>
  <si>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</si>
  <si>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</si>
  <si>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</si>
  <si>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</si>
  <si>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</si>
  <si>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</si>
  <si>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</si>
  <si>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</si>
  <si>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</si>
  <si>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</si>
  <si>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</si>
  <si>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</si>
  <si>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</si>
  <si>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</si>
  <si>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</si>
  <si>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</si>
  <si>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</si>
  <si>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</si>
  <si>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</si>
  <si>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</si>
  <si>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</si>
  <si>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</si>
  <si>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</si>
  <si>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</si>
  <si>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</si>
  <si>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</si>
  <si>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</si>
  <si>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</si>
  <si>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</si>
  <si>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</si>
  <si>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</si>
  <si>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</si>
  <si>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</si>
  <si>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</si>
  <si>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</si>
  <si>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</si>
  <si>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</si>
  <si>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</si>
  <si>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</si>
  <si>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</si>
  <si>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</si>
  <si>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</si>
  <si>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</si>
  <si>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</si>
  <si>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</si>
  <si>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</si>
  <si>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</si>
  <si>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</si>
  <si>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</si>
  <si>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</si>
  <si>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</si>
  <si>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</si>
  <si>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</si>
  <si>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</si>
  <si>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</si>
  <si>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</si>
  <si>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</si>
  <si>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</si>
  <si>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</si>
  <si>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</si>
  <si>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</si>
  <si>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</si>
  <si>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</si>
  <si>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</si>
  <si>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</si>
  <si>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</si>
  <si>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</si>
  <si>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</si>
  <si>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</si>
  <si>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</si>
  <si>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</si>
  <si>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</si>
  <si>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</si>
  <si>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</si>
  <si>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</si>
  <si>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</si>
  <si>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</si>
  <si>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</si>
  <si>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</si>
  <si>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</si>
  <si>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</si>
  <si>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</si>
  <si>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</si>
  <si>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</si>
  <si>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</si>
  <si>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</si>
  <si>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</si>
  <si>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</si>
  <si>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</si>
  <si>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</si>
  <si>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</si>
  <si>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</si>
  <si>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</si>
  <si>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</si>
  <si>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</si>
  <si>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</si>
  <si>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</si>
  <si>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</si>
  <si>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</si>
  <si>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</si>
  <si>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</si>
  <si>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</si>
  <si>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</si>
  <si>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</si>
  <si>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</si>
  <si>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</si>
  <si>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</si>
  <si>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</si>
  <si>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</si>
  <si>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</si>
  <si>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</si>
  <si>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</si>
  <si>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</si>
  <si>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</si>
  <si>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</si>
  <si>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</si>
  <si>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</si>
  <si>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</si>
  <si>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</si>
  <si>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</si>
  <si>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</si>
  <si>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</si>
  <si>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</si>
  <si>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</si>
  <si>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</si>
  <si>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</si>
  <si>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</si>
  <si>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</si>
  <si>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</si>
  <si>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</si>
  <si>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</si>
  <si>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</si>
  <si>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</si>
  <si>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</si>
  <si>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</si>
  <si>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</si>
  <si>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</si>
  <si>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</si>
  <si>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</si>
  <si>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</si>
  <si>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</si>
  <si>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</si>
  <si>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</si>
  <si>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</si>
  <si>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</si>
  <si>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</si>
  <si>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</si>
  <si>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</si>
  <si>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</si>
  <si>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</si>
  <si>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</si>
  <si>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</si>
  <si>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</si>
  <si>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</si>
  <si>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</si>
  <si>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</si>
  <si>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</si>
  <si>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</si>
  <si>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</si>
  <si>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</si>
  <si>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</si>
  <si>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</si>
  <si>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</si>
  <si>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</si>
  <si>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</si>
  <si>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</si>
  <si>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</si>
  <si>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</si>
  <si>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</si>
  <si>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</si>
  <si>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</si>
  <si>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</si>
  <si>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</si>
  <si>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</si>
  <si>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</si>
  <si>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</si>
  <si>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</si>
  <si>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</si>
  <si>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</si>
  <si>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</si>
  <si>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</si>
  <si>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</si>
  <si>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</si>
  <si>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</si>
  <si>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</si>
  <si>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</si>
  <si>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</si>
  <si>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</si>
  <si>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</si>
  <si>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</si>
  <si>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</si>
  <si>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</si>
  <si>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</si>
  <si>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</si>
  <si>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</si>
  <si>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</si>
  <si>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</si>
  <si>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</si>
  <si>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</si>
  <si>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</si>
  <si>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</si>
  <si>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</si>
  <si>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</si>
  <si>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</si>
  <si>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</si>
  <si>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</si>
  <si>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</si>
  <si>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</si>
  <si>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</si>
  <si>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</si>
  <si>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</si>
  <si>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</si>
  <si>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</si>
  <si>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</si>
  <si>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</si>
  <si>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</si>
  <si>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</si>
  <si>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</si>
  <si>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</si>
  <si>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</si>
  <si>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</si>
  <si>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</si>
  <si>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</si>
  <si>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</si>
  <si>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</si>
  <si>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</si>
  <si>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</si>
  <si>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</si>
  <si>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</si>
  <si>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</si>
  <si>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</si>
  <si>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</si>
  <si>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</si>
  <si>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</si>
  <si>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</si>
  <si>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</si>
  <si>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</si>
  <si>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</si>
  <si>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</si>
  <si>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</si>
  <si>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</si>
  <si>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</si>
  <si>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</si>
  <si>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</si>
  <si>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</si>
  <si>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</si>
  <si>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</si>
  <si>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</si>
  <si>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</si>
  <si>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</si>
  <si>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</si>
  <si>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</si>
  <si>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</si>
  <si>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</si>
  <si>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</si>
  <si>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</si>
  <si>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</si>
  <si>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</si>
  <si>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</si>
  <si>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</si>
  <si>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</si>
  <si>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</si>
  <si>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</si>
  <si>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</si>
  <si>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</si>
  <si>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</si>
  <si>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</si>
  <si>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</si>
  <si>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</si>
  <si>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</si>
  <si>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</si>
  <si>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</si>
  <si>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</si>
  <si>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</si>
  <si>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</si>
  <si>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</si>
  <si>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</si>
  <si>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</si>
  <si>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</si>
  <si>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</si>
  <si>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</si>
  <si>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</si>
  <si>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</si>
  <si>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</si>
  <si>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</si>
  <si>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</si>
  <si>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</si>
  <si>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</si>
  <si>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</si>
  <si>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</si>
  <si>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</si>
  <si>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</si>
  <si>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</si>
  <si>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</si>
  <si>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</si>
  <si>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</si>
  <si>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</si>
  <si>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</si>
  <si>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</si>
  <si>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</si>
  <si>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</si>
  <si>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</si>
  <si>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</si>
  <si>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</si>
  <si>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</si>
  <si>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</si>
  <si>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</si>
  <si>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</si>
  <si>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</si>
  <si>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</si>
  <si>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</si>
  <si>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</si>
  <si>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</si>
  <si>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</si>
  <si>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</si>
  <si>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</si>
  <si>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</si>
  <si>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</si>
  <si>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</si>
  <si>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</si>
  <si>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</si>
  <si>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</si>
  <si>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</si>
  <si>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</si>
  <si>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</si>
  <si>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</si>
  <si>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</si>
  <si>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</si>
  <si>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</si>
  <si>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</si>
  <si>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</si>
  <si>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</si>
  <si>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</si>
  <si>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</si>
  <si>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</si>
  <si>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</si>
  <si>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</si>
  <si>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</si>
  <si>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</si>
  <si>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</si>
  <si>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</si>
  <si>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</si>
  <si>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</si>
  <si>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</si>
  <si>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</si>
  <si>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</si>
  <si>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</si>
  <si>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</si>
  <si>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</si>
  <si>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</si>
  <si>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</si>
  <si>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</si>
  <si>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</si>
  <si>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</si>
  <si>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</si>
  <si>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</si>
  <si>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</si>
  <si>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</si>
  <si>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</si>
  <si>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</si>
  <si>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</si>
  <si>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</si>
  <si>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</si>
  <si>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</si>
  <si>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</si>
  <si>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</si>
  <si>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</si>
  <si>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</si>
  <si>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</si>
  <si>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</si>
  <si>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</si>
  <si>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</si>
  <si>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</si>
  <si>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</si>
  <si>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</si>
  <si>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</si>
  <si>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</si>
  <si>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</si>
  <si>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</si>
  <si>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</si>
  <si>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</si>
  <si>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</si>
  <si>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</si>
  <si>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</si>
  <si>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</si>
  <si>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</si>
  <si>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</si>
  <si>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</si>
  <si>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</si>
  <si>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</si>
  <si>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</si>
  <si>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</si>
  <si>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</si>
  <si>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</si>
  <si>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</si>
  <si>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</si>
  <si>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</si>
  <si>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</si>
  <si>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</si>
  <si>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</si>
  <si>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</si>
  <si>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</si>
  <si>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</si>
  <si>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</si>
  <si>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</si>
  <si>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</si>
  <si>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</si>
  <si>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</si>
  <si>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</si>
  <si>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</si>
  <si>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</si>
  <si>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</si>
  <si>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</si>
  <si>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</si>
  <si>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</si>
  <si>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</si>
  <si>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</si>
  <si>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</si>
  <si>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</si>
  <si>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</si>
  <si>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</si>
  <si>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</si>
  <si>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</si>
  <si>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</si>
  <si>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</si>
  <si>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</si>
  <si>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</si>
  <si>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</si>
  <si>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</si>
  <si>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</si>
  <si>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</si>
  <si>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</si>
  <si>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</si>
  <si>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</si>
  <si>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</si>
  <si>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</si>
  <si>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</si>
  <si>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</si>
  <si>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</si>
  <si>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</si>
  <si>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</si>
  <si>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</si>
  <si>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</si>
  <si>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</si>
  <si>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</si>
  <si>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</si>
  <si>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</si>
  <si>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</si>
  <si>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</si>
  <si>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</si>
  <si>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</si>
  <si>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</si>
  <si>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</si>
  <si>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</si>
  <si>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</si>
  <si>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</si>
  <si>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</si>
  <si>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</si>
  <si>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</si>
  <si>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</si>
  <si>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</si>
  <si>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</si>
  <si>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</si>
  <si>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</si>
  <si>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</si>
  <si>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</si>
  <si>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</si>
  <si>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</si>
  <si>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</si>
  <si>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</si>
  <si>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</si>
  <si>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</si>
  <si>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</si>
  <si>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</si>
  <si>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</si>
  <si>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</si>
  <si>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</si>
  <si>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</si>
  <si>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</si>
  <si>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</si>
  <si>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</si>
  <si>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</si>
  <si>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</si>
  <si>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</si>
  <si>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</si>
  <si>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</si>
  <si>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</si>
  <si>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</si>
  <si>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</si>
  <si>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</si>
  <si>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</si>
  <si>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</si>
  <si>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</si>
  <si>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</si>
  <si>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</si>
  <si>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</si>
  <si>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</si>
  <si>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</si>
  <si>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</si>
  <si>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</si>
  <si>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</si>
  <si>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</si>
  <si>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</si>
  <si>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</si>
  <si>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</si>
  <si>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</si>
  <si>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</si>
  <si>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</si>
  <si>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</si>
  <si>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</si>
  <si>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</si>
  <si>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</si>
  <si>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</si>
  <si>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</si>
  <si>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</si>
  <si>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</si>
  <si>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</si>
  <si>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</si>
  <si>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</si>
  <si>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</si>
  <si>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</si>
  <si>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</si>
  <si>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</si>
  <si>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</si>
  <si>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</si>
  <si>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</si>
  <si>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</si>
  <si>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</si>
  <si>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</si>
  <si>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</si>
  <si>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</si>
  <si>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</si>
  <si>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</si>
  <si>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</si>
  <si>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</si>
  <si>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</si>
  <si>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</si>
  <si>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</si>
  <si>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</si>
  <si>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</si>
  <si>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</si>
  <si>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</si>
  <si>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</si>
  <si>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</si>
  <si>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</si>
  <si>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</si>
  <si>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</si>
  <si>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</si>
  <si>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</si>
  <si>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</si>
  <si>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</si>
  <si>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</si>
  <si>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</si>
  <si>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</si>
  <si>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</si>
  <si>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</si>
  <si>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</si>
  <si>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</si>
  <si>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</si>
  <si>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</si>
  <si>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</si>
  <si>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</si>
  <si>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</si>
  <si>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</si>
  <si>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</si>
  <si>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</si>
  <si>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</si>
  <si>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</si>
  <si>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</si>
  <si>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</si>
  <si>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</si>
  <si>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</si>
  <si>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</si>
  <si>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</si>
  <si>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</si>
  <si>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</si>
  <si>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</si>
  <si>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</si>
  <si>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</si>
  <si>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</si>
  <si>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</si>
  <si>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</si>
  <si>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</si>
  <si>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</si>
  <si>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</si>
  <si>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</si>
  <si>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</si>
  <si>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</si>
  <si>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</si>
  <si>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</si>
  <si>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</si>
  <si>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</si>
  <si>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</si>
  <si>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</si>
  <si>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</si>
  <si>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</si>
  <si>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</si>
  <si>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</si>
  <si>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</si>
  <si>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</si>
  <si>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</si>
  <si>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</si>
  <si>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</si>
  <si>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</si>
  <si>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</si>
  <si>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</si>
  <si>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</si>
  <si>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</si>
  <si>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</si>
  <si>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</si>
  <si>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</si>
  <si>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</si>
  <si>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</si>
  <si>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</si>
  <si>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</si>
  <si>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</si>
  <si>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</si>
  <si>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</si>
  <si>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</si>
  <si>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</si>
  <si>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</si>
  <si>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</si>
  <si>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</si>
  <si>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</si>
  <si>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</si>
  <si>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</si>
  <si>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</si>
  <si>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</si>
  <si>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</si>
  <si>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</si>
  <si>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</si>
  <si>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</si>
  <si>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</si>
  <si>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</si>
  <si>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</si>
  <si>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</si>
  <si>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</si>
  <si>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</si>
  <si>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</si>
  <si>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</si>
  <si>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</si>
  <si>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</si>
  <si>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</si>
  <si>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</si>
  <si>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</si>
  <si>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</si>
  <si>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</si>
  <si>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</si>
  <si>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</si>
  <si>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</si>
  <si>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</si>
  <si>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</si>
  <si>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</si>
  <si>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</si>
  <si>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</si>
  <si>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</si>
  <si>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</si>
  <si>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</si>
  <si>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</si>
  <si>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</si>
  <si>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</si>
  <si>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</si>
  <si>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</si>
  <si>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</si>
  <si>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</si>
  <si>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</si>
  <si>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</si>
  <si>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</si>
  <si>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</si>
  <si>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</si>
  <si>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</si>
  <si>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</si>
  <si>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</si>
  <si>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</si>
  <si>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</si>
  <si>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</si>
  <si>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</si>
  <si>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</si>
  <si>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</si>
  <si>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</si>
  <si>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</si>
  <si>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</si>
  <si>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</si>
  <si>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</si>
  <si>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</si>
  <si>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</si>
  <si>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</si>
  <si>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</si>
  <si>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</si>
  <si>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</si>
  <si>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</si>
  <si>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</si>
  <si>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</si>
  <si>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</si>
  <si>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</si>
  <si>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</si>
  <si>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</si>
  <si>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</si>
  <si>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</si>
  <si>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</si>
  <si>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</si>
  <si>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</si>
  <si>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</si>
  <si>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</si>
  <si>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</si>
  <si>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</si>
  <si>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</si>
  <si>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</si>
  <si>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</si>
  <si>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</si>
  <si>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</si>
  <si>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</si>
  <si>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</si>
  <si>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</si>
  <si>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</si>
  <si>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</si>
  <si>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</si>
  <si>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</si>
  <si>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</si>
  <si>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</si>
  <si>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</si>
  <si>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</si>
  <si>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</si>
  <si>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</si>
  <si>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</si>
  <si>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</si>
  <si>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</si>
  <si>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</si>
  <si>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</si>
  <si>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</si>
  <si>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</si>
  <si>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</si>
  <si>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</si>
  <si>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</si>
  <si>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</si>
  <si>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</si>
  <si>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</si>
  <si>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</si>
  <si>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</si>
  <si>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</si>
  <si>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</si>
  <si>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</si>
  <si>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</si>
  <si>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</si>
  <si>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</si>
  <si>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</si>
  <si>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</si>
  <si>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</si>
  <si>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</si>
  <si>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</si>
  <si>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</si>
  <si>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</si>
  <si>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</si>
  <si>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</si>
  <si>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</si>
  <si>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</si>
  <si>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</si>
  <si>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</si>
  <si>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</si>
  <si>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</si>
  <si>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</si>
  <si>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</si>
  <si>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</si>
  <si>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</si>
  <si>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</si>
  <si>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</si>
  <si>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</si>
  <si>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</si>
  <si>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</si>
  <si>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</si>
  <si>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</si>
  <si>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</si>
  <si>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</si>
  <si>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</si>
  <si>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</si>
  <si>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</si>
  <si>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</si>
  <si>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</si>
  <si>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</si>
  <si>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</si>
  <si>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</si>
  <si>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</si>
  <si>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</si>
  <si>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</si>
  <si>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</si>
  <si>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</si>
  <si>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</si>
  <si>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</si>
  <si>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</si>
  <si>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</si>
  <si>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</si>
  <si>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</si>
  <si>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</si>
  <si>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</si>
  <si>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</si>
  <si>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</si>
  <si>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</si>
  <si>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</si>
  <si>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</si>
  <si>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</si>
  <si>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</si>
  <si>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</si>
  <si>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</si>
  <si>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</si>
  <si>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</si>
  <si>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</si>
  <si>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</si>
  <si>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</si>
  <si>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</si>
  <si>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</si>
  <si>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</si>
  <si>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</si>
  <si>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</si>
  <si>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</si>
  <si>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</si>
  <si>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</si>
  <si>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</si>
  <si>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</si>
  <si>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</si>
  <si>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</si>
  <si>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</si>
  <si>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</si>
  <si>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</si>
  <si>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</si>
  <si>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</si>
  <si>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</si>
  <si>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</si>
  <si>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</si>
  <si>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</si>
  <si>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</si>
  <si>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</si>
  <si>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</si>
  <si>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</si>
  <si>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</si>
  <si>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</si>
  <si>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</si>
  <si>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</si>
  <si>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</si>
  <si>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</si>
  <si>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</si>
  <si>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</si>
  <si>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</si>
  <si>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</si>
  <si>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</si>
  <si>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</si>
  <si>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</si>
  <si>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</si>
  <si>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</si>
  <si>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</si>
  <si>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</si>
  <si>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</si>
  <si>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</si>
  <si>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</si>
  <si>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</si>
  <si>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</si>
  <si>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</si>
  <si>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</si>
  <si>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</si>
  <si>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</si>
  <si>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</si>
  <si>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</si>
  <si>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</si>
  <si>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</si>
  <si>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</si>
  <si>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</si>
  <si>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</si>
  <si>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</si>
  <si>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</si>
  <si>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</si>
  <si>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</si>
  <si>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</si>
  <si>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</si>
  <si>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</si>
  <si>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</si>
  <si>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</si>
  <si>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</si>
  <si>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</si>
  <si>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</si>
  <si>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</si>
  <si>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</si>
  <si>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</si>
  <si>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</si>
  <si>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</si>
  <si>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</si>
  <si>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</si>
  <si>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</si>
  <si>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</si>
  <si>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</si>
  <si>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</si>
  <si>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</si>
  <si>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</si>
  <si>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</si>
  <si>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</si>
  <si>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</si>
  <si>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</si>
  <si>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</si>
  <si>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</si>
  <si>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</si>
  <si>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</si>
  <si>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</si>
  <si>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</si>
  <si>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</si>
  <si>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</si>
  <si>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</si>
  <si>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</si>
  <si>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</si>
  <si>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</si>
  <si>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</si>
  <si>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</si>
  <si>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</si>
  <si>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</si>
  <si>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</si>
  <si>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</si>
  <si>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</si>
  <si>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</si>
  <si>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</si>
  <si>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</si>
  <si>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</si>
  <si>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</si>
  <si>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</si>
  <si>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</si>
  <si>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</si>
  <si>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</si>
  <si>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</si>
  <si>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</si>
  <si>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</si>
  <si>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</si>
  <si>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</si>
  <si>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</si>
  <si>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</si>
  <si>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</si>
  <si>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</si>
  <si>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</si>
  <si>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</si>
  <si>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</si>
  <si>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</si>
  <si>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</si>
  <si>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</si>
  <si>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</si>
  <si>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</si>
  <si>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</si>
  <si>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</si>
  <si>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</si>
  <si>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</si>
  <si>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</si>
  <si>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</si>
  <si>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</si>
  <si>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</si>
  <si>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</si>
  <si>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</si>
  <si>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</si>
  <si>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</si>
  <si>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</si>
  <si>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</si>
  <si>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</si>
  <si>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</si>
  <si>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</si>
  <si>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</si>
  <si>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</si>
  <si>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</si>
  <si>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</si>
  <si>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</si>
  <si>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</si>
  <si>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</si>
  <si>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</si>
  <si>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</si>
  <si>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</si>
  <si>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</si>
  <si>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</si>
  <si>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</si>
  <si>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</si>
  <si>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</si>
  <si>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</si>
  <si>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</si>
  <si>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</si>
  <si>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</si>
  <si>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</si>
  <si>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</si>
  <si>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</si>
  <si>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</si>
  <si>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</si>
  <si>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</si>
  <si>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</si>
  <si>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</si>
  <si>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</si>
  <si>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</si>
  <si>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</si>
  <si>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</si>
  <si>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</si>
  <si>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</si>
  <si>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</si>
  <si>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</si>
  <si>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</si>
  <si>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</si>
  <si>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</si>
  <si>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</si>
  <si>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</si>
  <si>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</si>
  <si>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</si>
  <si>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</si>
  <si>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</si>
  <si>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</si>
  <si>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</si>
  <si>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</si>
  <si>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</si>
  <si>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</si>
  <si>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</si>
  <si>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</si>
  <si>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</si>
  <si>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</si>
  <si>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</si>
  <si>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</si>
  <si>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</si>
  <si>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</si>
  <si>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</si>
  <si>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</si>
  <si>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</si>
  <si>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</si>
  <si>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</si>
  <si>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</si>
  <si>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</si>
  <si>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</si>
  <si>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</si>
  <si>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</si>
  <si>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</si>
  <si>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</si>
  <si>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</si>
  <si>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</si>
  <si>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</si>
  <si>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</si>
  <si>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</si>
  <si>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</si>
  <si>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</si>
  <si>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</si>
  <si>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</si>
  <si>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</si>
  <si>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</si>
  <si>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</si>
  <si>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</si>
  <si>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</si>
  <si>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</si>
  <si>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</si>
  <si>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</si>
  <si>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</si>
  <si>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</si>
  <si>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</si>
  <si>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</si>
  <si>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</si>
  <si>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</si>
  <si>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</si>
  <si>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</si>
  <si>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</si>
  <si>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</si>
  <si>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</si>
  <si>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</si>
  <si>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</si>
  <si>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</si>
  <si>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</si>
  <si>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</si>
  <si>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</si>
  <si>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</si>
  <si>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</si>
  <si>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</si>
  <si>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</si>
  <si>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</si>
  <si>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</si>
  <si>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</si>
  <si>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</si>
  <si>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</si>
  <si>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</si>
  <si>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</si>
  <si>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</si>
  <si>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</si>
  <si>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</si>
  <si>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</si>
  <si>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</si>
  <si>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</si>
  <si>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</si>
  <si>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</si>
  <si>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</si>
  <si>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</si>
  <si>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</si>
  <si>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</si>
  <si>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</si>
  <si>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</si>
  <si>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</si>
  <si>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</si>
  <si>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</si>
  <si>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</si>
  <si>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</si>
  <si>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</si>
  <si>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</si>
  <si>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</si>
  <si>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</si>
  <si>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</si>
  <si>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</si>
  <si>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</si>
  <si>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</si>
  <si>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</si>
  <si>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</si>
  <si>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</si>
  <si>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</si>
  <si>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</si>
  <si>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</si>
  <si>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</si>
  <si>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</si>
  <si>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</si>
  <si>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</si>
  <si>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</si>
  <si>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</si>
  <si>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</si>
  <si>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</si>
  <si>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</si>
  <si>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</si>
  <si>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</si>
  <si>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</si>
  <si>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</si>
  <si>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</si>
  <si>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</si>
  <si>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</si>
  <si>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</si>
  <si>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</si>
  <si>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</si>
  <si>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</si>
  <si>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</si>
  <si>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</si>
  <si>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</si>
  <si>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</si>
  <si>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</si>
  <si>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</si>
  <si>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</si>
  <si>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</si>
  <si>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</si>
  <si>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</si>
  <si>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</si>
  <si>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</si>
  <si>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</si>
  <si>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</si>
  <si>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</si>
  <si>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</si>
  <si>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</si>
  <si>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</si>
  <si>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</si>
  <si>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</si>
  <si>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</si>
  <si>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</si>
  <si>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</si>
  <si>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</si>
  <si>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</si>
  <si>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</si>
  <si>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</si>
  <si>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</si>
  <si>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</si>
  <si>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</si>
  <si>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</si>
  <si>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</si>
  <si>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</si>
  <si>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</si>
  <si>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</si>
  <si>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</si>
  <si>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</si>
  <si>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</si>
  <si>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</si>
  <si>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</si>
  <si>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</si>
  <si>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</si>
  <si>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</si>
  <si>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</si>
  <si>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</si>
  <si>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</si>
  <si>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</si>
  <si>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</si>
  <si>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</si>
  <si>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</si>
  <si>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</si>
  <si>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</si>
  <si>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</si>
  <si>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</si>
  <si>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</si>
  <si>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</si>
  <si>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</si>
  <si>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</si>
  <si>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</si>
  <si>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</si>
  <si>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</si>
  <si>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</si>
  <si>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</si>
  <si>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</si>
  <si>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</si>
  <si>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</si>
  <si>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</si>
  <si>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</si>
  <si>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</si>
  <si>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</si>
  <si>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</si>
  <si>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</si>
  <si>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</si>
  <si>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</si>
  <si>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</si>
  <si>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</si>
  <si>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</si>
  <si>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</si>
  <si>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</si>
  <si>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</si>
  <si>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</si>
  <si>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</si>
  <si>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</si>
  <si>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</si>
  <si>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</si>
  <si>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</si>
  <si>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</si>
  <si>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</si>
  <si>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</si>
  <si>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</si>
  <si>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</si>
  <si>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</si>
  <si>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</si>
  <si>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</si>
  <si>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</si>
  <si>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</si>
  <si>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</si>
  <si>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</si>
  <si>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</si>
  <si>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</si>
  <si>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</si>
  <si>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</si>
  <si>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</si>
  <si>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</si>
  <si>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</si>
  <si>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</si>
  <si>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</si>
  <si>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</si>
  <si>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</si>
  <si>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</si>
  <si>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</si>
  <si>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</si>
  <si>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</si>
  <si>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</si>
  <si>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</si>
  <si>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</si>
  <si>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</si>
  <si>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</si>
  <si>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</si>
  <si>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</si>
  <si>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</si>
  <si>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</si>
  <si>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</si>
  <si>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</si>
  <si>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</si>
  <si>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</si>
  <si>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</si>
  <si>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</si>
  <si>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</si>
  <si>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</si>
  <si>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</si>
  <si>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</si>
  <si>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</si>
  <si>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</si>
  <si>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</si>
  <si>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</si>
  <si>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</si>
  <si>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</si>
  <si>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</si>
  <si>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</si>
  <si>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</si>
  <si>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</si>
  <si>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</si>
  <si>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</si>
  <si>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</si>
  <si>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</si>
  <si>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</si>
  <si>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</si>
  <si>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</si>
  <si>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</si>
  <si>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</si>
  <si>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</si>
  <si>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</si>
  <si>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</si>
  <si>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</si>
  <si>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</si>
  <si>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</si>
  <si>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</si>
  <si>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</si>
  <si>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</si>
  <si>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</si>
  <si>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</si>
  <si>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</si>
  <si>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</si>
  <si>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</si>
  <si>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</si>
  <si>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</si>
  <si>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</si>
  <si>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</si>
  <si>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</si>
  <si>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</si>
  <si>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</si>
  <si>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</si>
  <si>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</si>
  <si>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</si>
  <si>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</si>
  <si>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</si>
  <si>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</si>
  <si>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</si>
  <si>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</si>
  <si>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</si>
  <si>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</si>
  <si>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</si>
  <si>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</si>
  <si>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</si>
  <si>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</si>
  <si>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</si>
  <si>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</si>
  <si>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</si>
  <si>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</si>
  <si>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</si>
  <si>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</si>
  <si>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</si>
  <si>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</si>
  <si>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</si>
  <si>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</si>
  <si>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</si>
  <si>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</si>
  <si>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</si>
  <si>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</si>
  <si>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</si>
  <si>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</si>
  <si>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</si>
  <si>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</si>
  <si>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</si>
  <si>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</si>
  <si>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</si>
  <si>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</si>
  <si>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</si>
  <si>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</si>
  <si>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</si>
  <si>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</si>
  <si>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</si>
  <si>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</si>
  <si>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</si>
  <si>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</si>
  <si>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</si>
  <si>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</si>
  <si>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</si>
  <si>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</si>
  <si>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</si>
  <si>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</si>
  <si>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</si>
  <si>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</si>
  <si>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</si>
  <si>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</si>
  <si>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</si>
  <si>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</si>
  <si>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</si>
  <si>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</si>
  <si>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</si>
  <si>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</si>
  <si>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</si>
  <si>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</si>
  <si>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</si>
  <si>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</si>
  <si>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</si>
  <si>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</si>
  <si>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</si>
  <si>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</si>
  <si>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</si>
  <si>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</si>
  <si>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</si>
  <si>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</si>
  <si>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</si>
  <si>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</si>
  <si>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</si>
  <si>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</si>
  <si>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</si>
  <si>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</si>
  <si>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</si>
  <si>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</si>
  <si>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</si>
  <si>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</si>
  <si>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</si>
  <si>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</si>
  <si>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</si>
  <si>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</si>
  <si>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</si>
  <si>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</si>
  <si>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</si>
  <si>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</si>
  <si>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</si>
  <si>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</si>
  <si>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</si>
  <si>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</si>
  <si>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</si>
  <si>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</si>
  <si>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</si>
  <si>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</si>
  <si>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</si>
  <si>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</si>
  <si>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</si>
  <si>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</si>
  <si>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</si>
  <si>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</si>
  <si>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</si>
  <si>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</si>
  <si>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</si>
  <si>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</si>
  <si>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</si>
  <si>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</si>
  <si>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</si>
  <si>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</si>
  <si>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</si>
  <si>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</si>
  <si>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</si>
  <si>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</si>
  <si>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</si>
  <si>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</si>
  <si>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</si>
  <si>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</si>
  <si>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</si>
  <si>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</si>
  <si>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</si>
  <si>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</si>
  <si>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</si>
  <si>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</si>
  <si>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</si>
  <si>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</si>
  <si>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</si>
  <si>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</si>
  <si>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</si>
  <si>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</si>
  <si>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</si>
  <si>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</si>
  <si>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</si>
  <si>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</si>
  <si>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</si>
  <si>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</si>
  <si>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</si>
  <si>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</si>
  <si>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</si>
  <si>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</si>
  <si>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</si>
  <si>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</si>
  <si>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</si>
  <si>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</si>
  <si>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</si>
  <si>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</si>
  <si>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</si>
  <si>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</si>
  <si>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</si>
  <si>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</si>
  <si>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</si>
  <si>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</si>
  <si>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</si>
  <si>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</si>
  <si>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</si>
  <si>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</si>
  <si>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</si>
  <si>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</si>
  <si>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</si>
  <si>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</si>
  <si>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</si>
  <si>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</si>
  <si>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</si>
  <si>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</si>
  <si>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</si>
  <si>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</si>
  <si>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</si>
  <si>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</si>
  <si>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</si>
  <si>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</si>
  <si>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</si>
  <si>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</si>
  <si>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</si>
  <si>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</si>
  <si>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</si>
  <si>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</si>
  <si>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</si>
  <si>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</si>
  <si>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</si>
  <si>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</si>
  <si>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</si>
  <si>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</si>
  <si>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</si>
  <si>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</si>
  <si>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</si>
  <si>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</si>
  <si>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</si>
  <si>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</si>
  <si>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</si>
  <si>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</si>
  <si>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</si>
  <si>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</si>
  <si>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</si>
  <si>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</si>
  <si>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</si>
  <si>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</si>
  <si>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</si>
  <si>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</si>
  <si>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</si>
  <si>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</si>
  <si>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</si>
  <si>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</si>
  <si>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</si>
  <si>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</si>
  <si>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</si>
  <si>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</si>
  <si>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</si>
  <si>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</si>
  <si>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</si>
  <si>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</si>
  <si>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</si>
  <si>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</si>
  <si>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</si>
  <si>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</si>
  <si>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</si>
  <si>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</si>
  <si>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</si>
  <si>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</si>
  <si>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</si>
  <si>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</si>
  <si>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</si>
  <si>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</si>
  <si>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</si>
  <si>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</si>
  <si>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</si>
  <si>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</si>
  <si>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</si>
  <si>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</si>
  <si>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</si>
  <si>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</si>
  <si>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</si>
  <si>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</si>
  <si>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</si>
  <si>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</si>
  <si>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</si>
  <si>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</si>
  <si>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</si>
  <si>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</si>
  <si>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</si>
  <si>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</si>
  <si>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</si>
  <si>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</si>
  <si>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</si>
  <si>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</si>
  <si>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</si>
  <si>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</si>
  <si>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</si>
  <si>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</si>
  <si>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</si>
  <si>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</si>
  <si>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</si>
  <si>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</si>
  <si>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</si>
  <si>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</si>
  <si>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</si>
  <si>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</si>
  <si>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</si>
  <si>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</si>
  <si>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</si>
  <si>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</si>
  <si>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</si>
  <si>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</si>
  <si>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</si>
  <si>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</si>
  <si>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</si>
  <si>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</si>
  <si>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</si>
  <si>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</si>
  <si>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</si>
  <si>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</si>
  <si>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</si>
  <si>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</si>
  <si>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</si>
  <si>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</si>
  <si>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</si>
  <si>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</si>
  <si>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</si>
  <si>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</si>
  <si>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</si>
  <si>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</si>
  <si>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</si>
  <si>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</si>
  <si>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</si>
  <si>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</si>
  <si>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</si>
  <si>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</si>
  <si>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</si>
  <si>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</si>
  <si>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</si>
  <si>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</si>
  <si>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</si>
  <si>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</si>
  <si>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</si>
  <si>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</si>
  <si>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</si>
  <si>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</si>
  <si>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</si>
  <si>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</si>
  <si>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</si>
  <si>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</si>
  <si>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</si>
  <si>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</si>
  <si>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</si>
  <si>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</si>
  <si>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</si>
  <si>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</si>
  <si>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</si>
  <si>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</si>
  <si>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</si>
  <si>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</si>
  <si>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</si>
  <si>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</si>
  <si>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</si>
  <si>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</si>
  <si>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</si>
  <si>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</si>
  <si>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</si>
  <si>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</si>
  <si>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</si>
  <si>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</si>
  <si>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</si>
  <si>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</si>
  <si>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</si>
  <si>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</si>
  <si>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</si>
  <si>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</si>
  <si>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</si>
  <si>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</si>
  <si>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</si>
  <si>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</si>
  <si>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</si>
  <si>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</si>
  <si>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</si>
  <si>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</si>
  <si>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</si>
  <si>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</si>
  <si>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</si>
  <si>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</si>
  <si>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</si>
  <si>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</si>
  <si>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</si>
  <si>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</si>
  <si>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</si>
  <si>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</si>
  <si>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</si>
  <si>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</si>
  <si>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</si>
  <si>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</si>
  <si>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</si>
  <si>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</si>
  <si>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</si>
  <si>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</si>
  <si>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</si>
  <si>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</si>
  <si>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</si>
  <si>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</si>
  <si>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</si>
  <si>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</si>
  <si>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</si>
  <si>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</si>
  <si>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</si>
  <si>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</si>
  <si>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</si>
  <si>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</si>
  <si>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</si>
  <si>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</si>
  <si>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</si>
  <si>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</si>
  <si>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</si>
  <si>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</si>
  <si>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</si>
  <si>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</si>
  <si>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</si>
  <si>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</si>
  <si>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</si>
  <si>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</si>
  <si>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</si>
  <si>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</si>
  <si>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</si>
  <si>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</si>
  <si>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</si>
  <si>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</si>
  <si>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</si>
  <si>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</si>
  <si>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</si>
  <si>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</si>
  <si>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</si>
  <si>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</si>
  <si>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</si>
  <si>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</si>
  <si>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</si>
  <si>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</si>
  <si>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</si>
  <si>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</si>
  <si>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</si>
  <si>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</si>
  <si>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</si>
  <si>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</si>
  <si>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</si>
  <si>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</si>
  <si>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</si>
  <si>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</si>
  <si>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</si>
  <si>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</si>
  <si>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</si>
  <si>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</si>
  <si>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</si>
  <si>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</si>
  <si>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</si>
  <si>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</si>
  <si>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</si>
  <si>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</si>
  <si>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</si>
  <si>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</si>
  <si>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</si>
  <si>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</si>
  <si>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</si>
  <si>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</si>
  <si>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</si>
  <si>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</si>
  <si>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</si>
  <si>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</si>
  <si>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</si>
  <si>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</si>
  <si>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</si>
  <si>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</si>
  <si>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</si>
  <si>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</si>
  <si>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</si>
  <si>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</si>
  <si>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</si>
  <si>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</si>
  <si>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</si>
  <si>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</si>
  <si>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</si>
  <si>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</si>
  <si>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</si>
  <si>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</si>
  <si>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</si>
  <si>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</si>
  <si>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</si>
  <si>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</si>
  <si>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</si>
  <si>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</si>
  <si>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</si>
  <si>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</si>
  <si>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</si>
  <si>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</si>
  <si>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</si>
  <si>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</si>
  <si>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</si>
  <si>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</si>
  <si>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</si>
  <si>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</si>
  <si>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</si>
  <si>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</si>
  <si>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</si>
  <si>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</si>
  <si>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</si>
  <si>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</si>
  <si>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</si>
  <si>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</si>
  <si>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</si>
  <si>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</si>
  <si>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</si>
  <si>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</si>
  <si>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</si>
  <si>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</si>
  <si>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</si>
  <si>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</si>
  <si>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</si>
  <si>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</si>
  <si>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</si>
  <si>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</si>
  <si>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</si>
  <si>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</si>
  <si>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</si>
  <si>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</si>
  <si>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</si>
  <si>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</si>
  <si>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</si>
  <si>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</si>
  <si>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</si>
  <si>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</si>
  <si>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</si>
  <si>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</si>
  <si>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</si>
  <si>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</si>
  <si>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</si>
  <si>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</si>
  <si>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</si>
  <si>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</si>
  <si>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</si>
  <si>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</si>
  <si>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</si>
  <si>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</si>
  <si>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</si>
  <si>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</si>
  <si>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</si>
  <si>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</si>
  <si>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</si>
  <si>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</si>
  <si>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</si>
  <si>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</si>
  <si>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</si>
  <si>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</si>
  <si>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</si>
  <si>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</si>
  <si>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</si>
  <si>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</si>
  <si>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</si>
  <si>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</si>
  <si>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</si>
  <si>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</si>
  <si>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</si>
  <si>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</si>
  <si>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</si>
  <si>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</si>
  <si>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</si>
  <si>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</si>
  <si>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</si>
  <si>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</si>
  <si>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</si>
  <si>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</si>
  <si>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</si>
  <si>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</si>
  <si>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</si>
  <si>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</si>
  <si>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</si>
  <si>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</si>
  <si>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</si>
  <si>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</si>
  <si>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</si>
  <si>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</si>
  <si>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</si>
  <si>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</si>
  <si>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</si>
  <si>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</si>
  <si>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</si>
  <si>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</si>
  <si>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</si>
  <si>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</si>
  <si>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</si>
  <si>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</si>
  <si>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</si>
  <si>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</si>
  <si>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</si>
  <si>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</si>
  <si>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</si>
  <si>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</si>
  <si>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</si>
  <si>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</si>
  <si>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</si>
  <si>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</si>
  <si>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</si>
  <si>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</si>
  <si>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</si>
  <si>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</si>
  <si>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</si>
  <si>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</si>
  <si>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</si>
  <si>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</si>
  <si>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</si>
  <si>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</si>
  <si>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</si>
  <si>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</si>
  <si>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</si>
  <si>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</si>
  <si>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</si>
  <si>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</si>
  <si>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</si>
  <si>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</si>
  <si>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</si>
  <si>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</si>
  <si>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</si>
  <si>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</si>
  <si>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</si>
  <si>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</si>
  <si>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</si>
  <si>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</si>
  <si>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</si>
  <si>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</si>
  <si>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</si>
  <si>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</si>
  <si>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</si>
  <si>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</si>
  <si>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</si>
  <si>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</si>
  <si>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</si>
  <si>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</si>
  <si>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</si>
  <si>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</si>
  <si>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</si>
  <si>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</si>
  <si>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</si>
  <si>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</si>
  <si>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</si>
  <si>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</si>
  <si>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</si>
  <si>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</si>
  <si>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</si>
  <si>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</si>
  <si>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</si>
  <si>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</si>
  <si>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</si>
  <si>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</si>
  <si>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</si>
  <si>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</si>
  <si>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</si>
  <si>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</si>
  <si>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</si>
  <si>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</si>
  <si>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</si>
  <si>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</si>
  <si>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</si>
  <si>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</si>
  <si>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</si>
  <si>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</si>
  <si>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</si>
  <si>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</si>
  <si>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</si>
  <si>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</si>
  <si>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</si>
  <si>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</si>
  <si>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</si>
  <si>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</si>
  <si>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</si>
  <si>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</si>
  <si>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</si>
  <si>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</si>
  <si>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</si>
  <si>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</si>
  <si>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</si>
  <si>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</si>
  <si>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</si>
  <si>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</si>
  <si>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</si>
  <si>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</si>
  <si>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</si>
  <si>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</si>
  <si>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</si>
  <si>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</si>
  <si>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</si>
  <si>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</si>
  <si>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</si>
  <si>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</si>
  <si>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</si>
  <si>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</si>
  <si>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</si>
  <si>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</si>
  <si>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</si>
  <si>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</si>
  <si>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</si>
  <si>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</si>
  <si>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</si>
  <si>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</si>
  <si>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</si>
  <si>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</si>
  <si>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</si>
  <si>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</si>
  <si>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</si>
  <si>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</si>
  <si>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</si>
  <si>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</si>
  <si>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</si>
  <si>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</si>
  <si>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</si>
  <si>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</si>
  <si>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</si>
  <si>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</si>
  <si>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</si>
  <si>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</si>
  <si>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</si>
  <si>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</si>
  <si>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</si>
  <si>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</si>
  <si>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</si>
  <si>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</si>
  <si>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</si>
  <si>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</si>
  <si>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</si>
  <si>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</si>
  <si>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</si>
  <si>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</si>
  <si>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</si>
  <si>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</si>
  <si>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</si>
  <si>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</si>
  <si>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</si>
  <si>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</si>
  <si>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</si>
  <si>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</si>
  <si>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</si>
  <si>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</si>
  <si>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</si>
  <si>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</si>
  <si>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</si>
  <si>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</si>
  <si>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</si>
  <si>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</si>
  <si>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</si>
  <si>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</si>
  <si>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</si>
  <si>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</si>
  <si>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</si>
  <si>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</si>
  <si>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</si>
  <si>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</si>
  <si>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</si>
  <si>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</si>
  <si>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</si>
  <si>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</si>
  <si>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</si>
  <si>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</si>
  <si>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</si>
  <si>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</si>
  <si>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</si>
  <si>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</si>
  <si>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</si>
  <si>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</si>
  <si>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</si>
  <si>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</si>
  <si>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</si>
  <si>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</si>
  <si>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</si>
  <si>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</si>
  <si>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</si>
  <si>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</si>
  <si>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</si>
  <si>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</si>
  <si>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</si>
  <si>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</si>
  <si>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</si>
  <si>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</si>
  <si>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</si>
  <si>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</si>
  <si>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</si>
  <si>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</si>
  <si>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</si>
  <si>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</si>
  <si>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</si>
  <si>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</si>
  <si>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</si>
  <si>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</si>
  <si>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</si>
  <si>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</si>
  <si>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</si>
  <si>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</si>
  <si>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</si>
  <si>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</si>
  <si>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</si>
  <si>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</si>
  <si>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</si>
  <si>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</si>
  <si>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</si>
  <si>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</si>
  <si>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</si>
  <si>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</si>
  <si>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</si>
  <si>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</si>
  <si>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</si>
  <si>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</si>
  <si>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</si>
  <si>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</si>
  <si>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</si>
  <si>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</si>
  <si>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</si>
  <si>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</si>
  <si>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</si>
  <si>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</si>
  <si>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</si>
  <si>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</si>
  <si>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</si>
  <si>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</si>
  <si>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</si>
  <si>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</si>
  <si>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</si>
  <si>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</si>
  <si>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</si>
  <si>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</si>
  <si>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</si>
  <si>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</si>
  <si>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</si>
  <si>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</si>
  <si>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</si>
  <si>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</si>
  <si>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</si>
  <si>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</si>
  <si>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</si>
  <si>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</si>
  <si>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</si>
  <si>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</si>
  <si>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</si>
  <si>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</si>
  <si>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</si>
  <si>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</si>
  <si>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</si>
  <si>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</si>
  <si>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</si>
  <si>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</si>
  <si>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</si>
  <si>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</si>
  <si>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</si>
  <si>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</si>
  <si>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</si>
  <si>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</si>
  <si>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</si>
  <si>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</si>
  <si>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</si>
  <si>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</si>
  <si>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</si>
  <si>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</si>
  <si>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</si>
  <si>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</si>
  <si>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</si>
  <si>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</si>
  <si>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</si>
  <si>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</si>
  <si>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</si>
  <si>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</si>
  <si>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</si>
  <si>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</si>
  <si>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</si>
  <si>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</si>
  <si>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</si>
  <si>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</si>
  <si>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</si>
  <si>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</si>
  <si>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</si>
  <si>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</si>
  <si>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</si>
  <si>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</si>
  <si>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</si>
  <si>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</si>
  <si>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</si>
  <si>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</si>
  <si>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</si>
  <si>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</si>
  <si>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</si>
  <si>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</si>
  <si>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</si>
  <si>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</si>
  <si>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</si>
  <si>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</si>
  <si>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</si>
  <si>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</si>
  <si>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</si>
  <si>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</si>
  <si>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</si>
  <si>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</si>
  <si>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</si>
  <si>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</si>
  <si>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</si>
  <si>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</si>
  <si>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</si>
  <si>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</si>
  <si>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</si>
  <si>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</si>
  <si>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</si>
  <si>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</si>
  <si>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</si>
  <si>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</si>
  <si>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</si>
  <si>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</si>
  <si>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</si>
  <si>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</si>
  <si>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</si>
  <si>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</si>
  <si>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</si>
  <si>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</si>
  <si>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</si>
  <si>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</si>
  <si>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</si>
  <si>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</si>
  <si>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</si>
  <si>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</si>
  <si>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</si>
  <si>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</si>
  <si>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</si>
  <si>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</si>
  <si>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</si>
  <si>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</si>
  <si>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</si>
  <si>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</si>
  <si>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</si>
  <si>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</si>
  <si>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</si>
  <si>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</si>
  <si>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</si>
  <si>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</si>
  <si>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</si>
  <si>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</si>
  <si>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</si>
  <si>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</si>
  <si>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</si>
  <si>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</si>
  <si>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</si>
  <si>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</si>
  <si>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</si>
  <si>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</si>
  <si>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</si>
  <si>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</si>
  <si>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</si>
  <si>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</si>
  <si>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</si>
  <si>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</si>
  <si>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</si>
  <si>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</si>
  <si>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</si>
  <si>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</si>
  <si>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</si>
  <si>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</si>
  <si>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</si>
  <si>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</si>
  <si>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</si>
  <si>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</si>
  <si>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</si>
  <si>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</si>
  <si>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</si>
  <si>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</si>
  <si>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</si>
  <si>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</si>
  <si>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</si>
  <si>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</si>
  <si>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</si>
  <si>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</si>
  <si>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</si>
  <si>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</si>
  <si>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</si>
  <si>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</si>
  <si>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</si>
  <si>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</si>
  <si>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</si>
  <si>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</si>
  <si>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</si>
  <si>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</si>
  <si>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</si>
  <si>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</si>
  <si>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</si>
  <si>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</si>
  <si>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</si>
  <si>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</si>
  <si>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</si>
  <si>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</si>
  <si>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</si>
  <si>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</si>
  <si>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</si>
  <si>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</si>
  <si>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</si>
  <si>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</si>
  <si>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</si>
  <si>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</si>
  <si>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</si>
  <si>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</si>
  <si>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</si>
  <si>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</si>
  <si>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</si>
  <si>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</si>
  <si>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</si>
  <si>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</si>
  <si>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</si>
  <si>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</si>
  <si>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</si>
  <si>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</si>
  <si>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</si>
  <si>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</si>
  <si>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</si>
  <si>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</si>
  <si>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</si>
  <si>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</si>
  <si>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</si>
  <si>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</si>
  <si>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</si>
  <si>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</si>
  <si>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</si>
  <si>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</si>
  <si>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</si>
  <si>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</si>
  <si>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</si>
  <si>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</si>
  <si>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</si>
  <si>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</si>
  <si>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</si>
  <si>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</si>
  <si>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</si>
  <si>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</si>
  <si>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</si>
  <si>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</si>
  <si>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</si>
  <si>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</si>
  <si>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</si>
  <si>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</si>
  <si>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</si>
  <si>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</si>
  <si>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</si>
  <si>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</si>
  <si>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</si>
  <si>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</si>
  <si>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</si>
  <si>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</si>
  <si>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</si>
  <si>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</si>
  <si>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</si>
  <si>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</si>
  <si>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</si>
  <si>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</si>
  <si>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</si>
  <si>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</si>
  <si>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</si>
  <si>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</si>
  <si>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</si>
  <si>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</si>
  <si>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</si>
  <si>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</si>
  <si>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</si>
  <si>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</si>
  <si>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</si>
  <si>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</si>
  <si>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</si>
  <si>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</si>
  <si>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</si>
  <si>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</si>
  <si>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</si>
  <si>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</si>
  <si>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</si>
  <si>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</si>
  <si>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</si>
  <si>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</si>
  <si>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</si>
  <si>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</si>
  <si>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</si>
  <si>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</si>
  <si>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</si>
  <si>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</si>
  <si>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</si>
  <si>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</si>
  <si>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</si>
  <si>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</si>
  <si>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</si>
  <si>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</si>
  <si>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</si>
  <si>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</si>
  <si>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</si>
  <si>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</si>
  <si>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</si>
  <si>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</si>
  <si>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</si>
  <si>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</si>
  <si>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</si>
  <si>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</si>
  <si>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</si>
  <si>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</si>
  <si>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</si>
  <si>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</si>
  <si>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</si>
  <si>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</si>
  <si>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</si>
  <si>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</si>
  <si>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</si>
  <si>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</si>
  <si>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</si>
  <si>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</si>
  <si>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</si>
  <si>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</si>
  <si>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</si>
  <si>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</si>
  <si>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</si>
  <si>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</si>
  <si>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</si>
  <si>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</si>
  <si>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</si>
  <si>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</si>
  <si>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</si>
  <si>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</si>
  <si>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</si>
  <si>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</si>
  <si>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</si>
  <si>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</si>
  <si>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</si>
  <si>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</si>
  <si>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</si>
  <si>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</si>
  <si>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</si>
  <si>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</si>
  <si>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</si>
  <si>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</si>
  <si>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</si>
  <si>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</si>
  <si>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</si>
  <si>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</si>
  <si>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</si>
  <si>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</si>
  <si>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</si>
  <si>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</si>
  <si>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</si>
  <si>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</si>
  <si>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</si>
  <si>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</si>
  <si>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</si>
  <si>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</si>
  <si>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</si>
  <si>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</si>
  <si>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</si>
  <si>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</si>
  <si>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</si>
  <si>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</si>
  <si>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</si>
  <si>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</si>
  <si>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</si>
  <si>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</si>
  <si>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</si>
  <si>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</si>
  <si>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</si>
  <si>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</si>
  <si>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</si>
  <si>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</si>
  <si>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</si>
  <si>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</si>
  <si>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</si>
  <si>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</si>
  <si>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</si>
  <si>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</si>
  <si>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</si>
  <si>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</si>
  <si>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</si>
  <si>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</si>
  <si>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</si>
  <si>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</si>
  <si>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</si>
  <si>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</si>
  <si>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</si>
  <si>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</si>
  <si>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</si>
  <si>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</si>
  <si>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</si>
  <si>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</si>
  <si>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</si>
  <si>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</si>
  <si>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</si>
  <si>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</si>
  <si>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</si>
  <si>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</si>
  <si>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</si>
  <si>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</si>
  <si>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</si>
  <si>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</si>
  <si>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</si>
  <si>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</si>
  <si>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</si>
  <si>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</si>
  <si>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</si>
  <si>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</si>
  <si>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</si>
  <si>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</si>
  <si>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</si>
  <si>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</si>
  <si>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</si>
  <si>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</si>
  <si>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</si>
  <si>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</si>
  <si>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</si>
  <si>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</si>
  <si>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</si>
  <si>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</si>
  <si>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</si>
  <si>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</si>
  <si>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</si>
  <si>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</si>
  <si>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</si>
  <si>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</si>
  <si>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</si>
  <si>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</si>
  <si>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</si>
  <si>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</si>
  <si>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</si>
  <si>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</si>
  <si>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</si>
  <si>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</si>
  <si>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</si>
  <si>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</si>
  <si>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</si>
  <si>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</si>
  <si>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</si>
  <si>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</si>
  <si>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</si>
  <si>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</si>
  <si>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</si>
  <si>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</si>
  <si>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</si>
  <si>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</si>
  <si>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</si>
  <si>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</si>
  <si>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</si>
  <si>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</si>
  <si>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</si>
  <si>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</si>
  <si>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</si>
  <si>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</si>
  <si>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</si>
  <si>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</si>
  <si>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</si>
  <si>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</si>
  <si>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</si>
  <si>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</si>
  <si>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</si>
  <si>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</si>
  <si>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</si>
  <si>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</si>
  <si>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</si>
  <si>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</si>
  <si>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</si>
  <si>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</si>
  <si>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</si>
  <si>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</si>
  <si>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</si>
  <si>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</si>
  <si>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</si>
  <si>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</si>
  <si>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</si>
  <si>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</si>
  <si>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</si>
  <si>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</si>
  <si>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</si>
  <si>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</si>
  <si>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</si>
  <si>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</si>
  <si>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</si>
  <si>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</si>
  <si>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</si>
  <si>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</si>
  <si>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</si>
  <si>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</si>
  <si>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</si>
  <si>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</si>
  <si>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</si>
  <si>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</si>
  <si>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</si>
  <si>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</si>
  <si>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</si>
  <si>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</si>
  <si>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</si>
  <si>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</si>
  <si>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</si>
  <si>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</si>
  <si>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</si>
  <si>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</si>
  <si>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</si>
  <si>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</si>
  <si>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</si>
  <si>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</si>
  <si>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</si>
  <si>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</si>
  <si>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</si>
  <si>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</si>
  <si>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</si>
  <si>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</si>
  <si>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</si>
  <si>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</si>
  <si>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</si>
  <si>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</si>
  <si>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</si>
  <si>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</si>
  <si>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</si>
  <si>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</si>
  <si>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</si>
  <si>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</si>
  <si>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</si>
  <si>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</si>
  <si>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</si>
  <si>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</si>
  <si>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</si>
  <si>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</si>
  <si>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</si>
  <si>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</si>
  <si>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</si>
  <si>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</si>
  <si>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</si>
  <si>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</si>
  <si>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</si>
  <si>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</si>
  <si>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</si>
  <si>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</si>
  <si>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</si>
  <si>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</si>
  <si>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</si>
  <si>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</si>
  <si>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</si>
  <si>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</si>
  <si>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</si>
  <si>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</si>
  <si>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</si>
  <si>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</si>
  <si>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</si>
  <si>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</si>
  <si>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</si>
  <si>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</si>
  <si>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</si>
  <si>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</si>
  <si>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</si>
  <si>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</si>
  <si>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</si>
  <si>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</si>
  <si>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</si>
  <si>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</si>
  <si>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</si>
  <si>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</si>
  <si>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</si>
  <si>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</si>
  <si>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</si>
  <si>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</si>
  <si>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</si>
  <si>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</si>
  <si>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</si>
  <si>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</si>
  <si>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</si>
  <si>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</si>
  <si>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</si>
  <si>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</si>
  <si>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</si>
  <si>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</si>
  <si>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</si>
  <si>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</si>
  <si>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</si>
  <si>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</si>
  <si>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</si>
  <si>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</si>
  <si>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</si>
  <si>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</si>
  <si>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</si>
  <si>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</si>
  <si>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</si>
  <si>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</si>
  <si>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</si>
  <si>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</si>
  <si>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</si>
  <si>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</si>
  <si>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</si>
  <si>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</si>
  <si>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</si>
  <si>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</si>
  <si>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</si>
  <si>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</si>
  <si>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</si>
  <si>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</si>
  <si>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</si>
  <si>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</si>
  <si>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</si>
  <si>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</si>
  <si>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</si>
  <si>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</si>
  <si>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</si>
  <si>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</si>
  <si>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</si>
  <si>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</si>
  <si>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</si>
  <si>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</si>
  <si>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</si>
  <si>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</si>
  <si>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</si>
  <si>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</si>
  <si>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</si>
  <si>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</si>
  <si>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</si>
  <si>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</si>
  <si>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</si>
  <si>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</si>
  <si>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</si>
  <si>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</si>
  <si>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</si>
  <si>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</si>
  <si>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</si>
  <si>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</si>
  <si>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</si>
  <si>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</si>
  <si>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</si>
  <si>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</si>
  <si>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</si>
  <si>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</si>
  <si>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</si>
  <si>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</si>
  <si>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</si>
  <si>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</si>
  <si>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</si>
  <si>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</si>
  <si>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</si>
  <si>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</si>
  <si>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</si>
  <si>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</si>
  <si>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</si>
  <si>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</si>
  <si>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</si>
  <si>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</si>
  <si>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</si>
  <si>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</si>
  <si>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</si>
  <si>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</si>
  <si>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</si>
  <si>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</si>
  <si>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</si>
  <si>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</si>
  <si>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</si>
  <si>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</si>
  <si>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</si>
  <si>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</si>
  <si>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</si>
  <si>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</si>
  <si>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</si>
  <si>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</si>
  <si>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</si>
  <si>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</si>
  <si>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</si>
  <si>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</si>
  <si>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</si>
  <si>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</si>
  <si>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</si>
  <si>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</si>
  <si>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</si>
  <si>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</si>
  <si>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</si>
  <si>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</si>
  <si>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</si>
  <si>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</si>
  <si>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</si>
  <si>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</si>
  <si>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</si>
  <si>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</si>
  <si>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</si>
  <si>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</si>
  <si>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</si>
  <si>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</si>
  <si>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</si>
  <si>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</si>
  <si>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</si>
  <si>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</si>
  <si>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</si>
  <si>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</si>
  <si>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</si>
  <si>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</si>
  <si>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</si>
  <si>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</si>
  <si>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</si>
  <si>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</si>
  <si>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</si>
  <si>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</si>
  <si>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</si>
  <si>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</si>
  <si>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</si>
  <si>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</si>
  <si>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</si>
  <si>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</si>
  <si>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</si>
  <si>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</si>
  <si>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</si>
  <si>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</si>
  <si>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</si>
  <si>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</si>
  <si>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</si>
  <si>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</si>
  <si>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</si>
  <si>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</si>
  <si>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</si>
  <si>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</si>
  <si>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</si>
  <si>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</si>
  <si>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</si>
  <si>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</si>
  <si>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</si>
  <si>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</si>
  <si>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</si>
  <si>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</si>
  <si>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</si>
  <si>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</si>
  <si>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</si>
  <si>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</si>
  <si>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</si>
  <si>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</si>
  <si>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</si>
  <si>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</si>
  <si>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</si>
  <si>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</si>
  <si>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</si>
  <si>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</si>
  <si>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</si>
  <si>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</si>
  <si>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</si>
  <si>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</si>
  <si>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</si>
  <si>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</si>
  <si>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</si>
  <si>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</si>
  <si>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</si>
  <si>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</si>
  <si>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</si>
  <si>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</si>
  <si>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</si>
  <si>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</si>
  <si>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</si>
  <si>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</si>
  <si>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</si>
  <si>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</si>
  <si>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</si>
  <si>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</si>
  <si>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</si>
  <si>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</si>
  <si>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</si>
  <si>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</si>
  <si>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</si>
  <si>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</si>
  <si>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</si>
  <si>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</si>
  <si>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</si>
  <si>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</si>
  <si>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</si>
  <si>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</si>
  <si>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</si>
  <si>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</si>
  <si>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</si>
  <si>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</si>
  <si>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</si>
  <si>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</si>
  <si>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</si>
  <si>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</si>
  <si>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</si>
  <si>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</si>
  <si>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</si>
  <si>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</si>
  <si>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</si>
  <si>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</si>
  <si>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</si>
  <si>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</si>
  <si>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</si>
  <si>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</si>
  <si>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</si>
  <si>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</si>
  <si>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</si>
  <si>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</si>
  <si>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</si>
  <si>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</si>
  <si>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</si>
  <si>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</si>
  <si>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</si>
  <si>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</si>
  <si>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</si>
  <si>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</si>
  <si>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</si>
  <si>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</si>
  <si>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</si>
  <si>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</si>
  <si>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</si>
  <si>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</si>
  <si>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</si>
  <si>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</si>
  <si>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</si>
  <si>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</si>
  <si>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</si>
  <si>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</si>
  <si>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</si>
  <si>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</si>
  <si>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</si>
  <si>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</si>
  <si>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</si>
  <si>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</si>
  <si>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</si>
  <si>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</si>
  <si>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</si>
  <si>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</si>
  <si>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</si>
  <si>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</si>
  <si>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</si>
  <si>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</si>
  <si>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</si>
  <si>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</si>
  <si>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</si>
  <si>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</si>
  <si>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</si>
  <si>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</si>
  <si>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</si>
  <si>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</si>
  <si>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</si>
  <si>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</si>
  <si>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</si>
  <si>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</si>
  <si>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</si>
  <si>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</si>
  <si>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</si>
  <si>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</si>
  <si>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</si>
  <si>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</si>
  <si>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</si>
  <si>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</si>
  <si>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</si>
  <si>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</si>
  <si>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</si>
  <si>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</si>
  <si>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</si>
  <si>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</si>
  <si>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</si>
  <si>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</si>
  <si>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</si>
  <si>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</si>
  <si>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</si>
  <si>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</si>
  <si>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</si>
  <si>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</si>
  <si>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</si>
  <si>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</si>
  <si>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</si>
  <si>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</si>
  <si>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</si>
  <si>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</si>
  <si>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</si>
  <si>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</si>
  <si>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</si>
  <si>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</si>
  <si>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</si>
  <si>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</si>
  <si>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</si>
  <si>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</si>
  <si>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</si>
  <si>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</si>
  <si>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</si>
  <si>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</si>
  <si>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</si>
  <si>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</si>
  <si>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</si>
  <si>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</si>
  <si>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</si>
  <si>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</si>
  <si>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</si>
  <si>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</si>
  <si>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</si>
  <si>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</si>
  <si>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</si>
  <si>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</si>
  <si>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</si>
  <si>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</si>
  <si>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</si>
  <si>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</si>
  <si>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</si>
  <si>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</si>
  <si>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</si>
  <si>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</si>
  <si>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</si>
  <si>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</si>
  <si>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</si>
  <si>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</si>
  <si>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</si>
  <si>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</si>
  <si>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</si>
  <si>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</si>
  <si>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</si>
  <si>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</si>
  <si>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</si>
  <si>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</si>
  <si>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</si>
  <si>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</si>
  <si>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</si>
  <si>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</si>
  <si>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</si>
  <si>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</si>
  <si>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</si>
  <si>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</si>
  <si>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</si>
  <si>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</si>
  <si>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</si>
  <si>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</si>
  <si>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</si>
  <si>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</si>
  <si>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</si>
  <si>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</si>
  <si>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</si>
  <si>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</si>
  <si>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</si>
  <si>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</si>
  <si>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</si>
  <si>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</si>
  <si>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</si>
  <si>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</si>
  <si>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</si>
  <si>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</si>
  <si>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</si>
  <si>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</si>
  <si>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</si>
  <si>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</si>
  <si>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</si>
  <si>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</si>
  <si>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</si>
  <si>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</si>
  <si>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</si>
  <si>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</si>
  <si>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</si>
  <si>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</si>
  <si>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</si>
  <si>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</si>
  <si>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</si>
  <si>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</si>
  <si>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</si>
  <si>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</si>
  <si>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</si>
  <si>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</si>
  <si>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</si>
  <si>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</si>
  <si>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</si>
  <si>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</si>
  <si>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</si>
  <si>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</si>
  <si>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</si>
  <si>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</si>
  <si>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</si>
  <si>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</si>
  <si>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</si>
  <si>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</si>
  <si>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</si>
  <si>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</si>
  <si>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</si>
  <si>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</si>
  <si>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</si>
  <si>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</si>
  <si>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</si>
  <si>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</si>
  <si>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</si>
  <si>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</si>
  <si>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</si>
  <si>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</si>
  <si>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</si>
  <si>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</si>
  <si>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</si>
  <si>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</si>
  <si>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</si>
  <si>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</si>
  <si>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</si>
  <si>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</si>
  <si>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</si>
  <si>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</si>
  <si>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</si>
  <si>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</si>
  <si>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</si>
  <si>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</si>
  <si>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</si>
  <si>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</si>
  <si>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</si>
  <si>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</si>
  <si>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</si>
  <si>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</si>
  <si>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</si>
  <si>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</si>
  <si>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</si>
  <si>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</si>
  <si>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</si>
  <si>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</si>
  <si>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</si>
  <si>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</si>
  <si>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</si>
  <si>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</si>
  <si>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</si>
  <si>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</si>
  <si>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</si>
  <si>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</si>
  <si>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</si>
  <si>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</si>
  <si>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</si>
  <si>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</si>
  <si>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</si>
  <si>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</si>
  <si>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</si>
  <si>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</si>
  <si>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</si>
  <si>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</si>
  <si>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</si>
  <si>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</si>
  <si>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</si>
  <si>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</si>
  <si>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</si>
  <si>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</si>
  <si>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</si>
  <si>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</si>
  <si>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</si>
  <si>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</si>
  <si>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</si>
  <si>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</si>
  <si>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</si>
  <si>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</si>
  <si>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</si>
  <si>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</si>
  <si>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</si>
  <si>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</si>
  <si>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</si>
  <si>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</si>
  <si>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</si>
  <si>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</si>
  <si>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</si>
  <si>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</si>
  <si>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</si>
  <si>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</si>
  <si>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</si>
  <si>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</si>
  <si>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</si>
  <si>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</si>
  <si>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</si>
  <si>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</si>
  <si>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</si>
  <si>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</si>
  <si>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</si>
  <si>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</si>
  <si>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</si>
  <si>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</si>
  <si>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</si>
  <si>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</si>
  <si>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</si>
  <si>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</si>
  <si>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</si>
  <si>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</si>
  <si>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</si>
  <si>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</si>
  <si>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</si>
  <si>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</si>
  <si>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</si>
  <si>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</si>
  <si>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</si>
  <si>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</si>
  <si>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</si>
  <si>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</si>
  <si>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</si>
  <si>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</si>
  <si>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</si>
  <si>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</si>
  <si>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</si>
  <si>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</si>
  <si>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</si>
  <si>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</si>
  <si>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</si>
  <si>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</si>
  <si>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</si>
  <si>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</si>
  <si>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</si>
  <si>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</si>
  <si>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</si>
  <si>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</si>
  <si>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</si>
  <si>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</si>
  <si>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</si>
  <si>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</si>
  <si>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</si>
  <si>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</si>
  <si>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</si>
  <si>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</si>
  <si>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</si>
  <si>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</si>
  <si>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</si>
  <si>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</si>
  <si>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</si>
  <si>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</si>
  <si>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</si>
  <si>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</si>
  <si>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</si>
  <si>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</si>
  <si>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</si>
  <si>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</si>
  <si>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</si>
  <si>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</si>
  <si>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</si>
  <si>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</si>
  <si>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</si>
  <si>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</si>
  <si>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</si>
  <si>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</si>
  <si>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</si>
  <si>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</si>
  <si>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</si>
  <si>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</si>
  <si>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</si>
  <si>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</si>
  <si>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</si>
  <si>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</si>
  <si>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</si>
  <si>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</si>
  <si>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</si>
  <si>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</si>
  <si>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</si>
  <si>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</si>
  <si>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</si>
  <si>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</si>
  <si>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</si>
  <si>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</si>
  <si>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</si>
  <si>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</si>
  <si>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</si>
  <si>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</si>
  <si>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</si>
  <si>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</si>
  <si>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</si>
  <si>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</si>
  <si>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</si>
  <si>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</si>
  <si>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</si>
  <si>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</si>
  <si>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</si>
  <si>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</si>
  <si>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</si>
  <si>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</si>
  <si>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</si>
  <si>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</si>
  <si>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</si>
  <si>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</si>
  <si>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</si>
  <si>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</si>
  <si>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</si>
  <si>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</si>
  <si>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</si>
  <si>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</si>
  <si>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</si>
  <si>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</si>
  <si>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</si>
  <si>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</si>
  <si>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</si>
  <si>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</si>
  <si>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</si>
  <si>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</si>
  <si>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</si>
  <si>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</si>
  <si>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</si>
  <si>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</si>
  <si>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</si>
  <si>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</si>
  <si>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</si>
  <si>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</si>
  <si>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</si>
  <si>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</si>
  <si>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</si>
  <si>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</si>
  <si>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</si>
  <si>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</si>
  <si>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</si>
  <si>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</si>
  <si>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</si>
  <si>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</si>
  <si>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</si>
  <si>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</si>
  <si>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</si>
  <si>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</si>
  <si>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</si>
  <si>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</si>
  <si>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</si>
  <si>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</si>
  <si>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</si>
  <si>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</si>
  <si>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</si>
  <si>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</si>
  <si>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</si>
  <si>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</si>
  <si>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</si>
  <si>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</si>
  <si>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</si>
  <si>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</si>
  <si>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</si>
  <si>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</si>
  <si>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</si>
  <si>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</si>
  <si>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</si>
  <si>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</si>
  <si>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</si>
  <si>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</si>
  <si>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</si>
  <si>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</si>
  <si>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</si>
  <si>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</si>
  <si>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</si>
  <si>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</si>
  <si>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</si>
  <si>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</si>
  <si>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</si>
  <si>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</si>
  <si>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</si>
  <si>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</si>
  <si>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</si>
  <si>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</si>
  <si>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</si>
  <si>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</si>
  <si>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</si>
  <si>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</si>
  <si>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</si>
  <si>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</si>
  <si>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</si>
  <si>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</si>
  <si>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</si>
  <si>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</si>
  <si>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</si>
  <si>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</si>
  <si>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</si>
  <si>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</si>
  <si>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</si>
  <si>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</si>
  <si>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</si>
  <si>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</si>
  <si>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</si>
  <si>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</si>
  <si>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</si>
  <si>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</si>
  <si>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</si>
  <si>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</si>
  <si>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</si>
  <si>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</si>
  <si>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</si>
  <si>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</si>
  <si>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</si>
  <si>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</si>
  <si>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</si>
  <si>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</si>
  <si>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</si>
  <si>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</si>
  <si>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</si>
  <si>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</si>
  <si>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</si>
  <si>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</si>
  <si>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</si>
  <si>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</si>
  <si>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</si>
  <si>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</si>
  <si>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</si>
  <si>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</si>
  <si>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</si>
  <si>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</si>
  <si>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</si>
  <si>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</si>
  <si>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</si>
  <si>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</si>
  <si>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</si>
  <si>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</si>
  <si>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</si>
  <si>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</si>
  <si>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</si>
  <si>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</si>
  <si>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</si>
  <si>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</si>
  <si>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</si>
  <si>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</si>
  <si>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</si>
  <si>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</si>
  <si>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</si>
  <si>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</si>
  <si>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</si>
  <si>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</si>
  <si>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</si>
  <si>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</si>
  <si>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</si>
  <si>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</si>
  <si>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</si>
  <si>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</si>
  <si>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</si>
  <si>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</si>
  <si>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</si>
  <si>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</si>
  <si>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</si>
  <si>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</si>
  <si>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</si>
  <si>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</si>
  <si>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</si>
  <si>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</si>
  <si>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</si>
  <si>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</si>
  <si>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</si>
  <si>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</si>
  <si>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</si>
  <si>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</si>
  <si>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</si>
  <si>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</si>
  <si>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</si>
  <si>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</si>
  <si>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</si>
  <si>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</si>
  <si>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</si>
  <si>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</si>
  <si>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</si>
  <si>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</si>
  <si>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</si>
  <si>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</si>
  <si>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</si>
  <si>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</si>
  <si>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</si>
  <si>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</si>
  <si>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</si>
  <si>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</si>
  <si>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</si>
  <si>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</si>
  <si>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</si>
  <si>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</si>
  <si>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</si>
  <si>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</si>
  <si>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</si>
  <si>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</si>
  <si>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</si>
  <si>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</si>
  <si>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</si>
  <si>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</si>
  <si>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</si>
  <si>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</si>
  <si>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</si>
  <si>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</si>
  <si>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</si>
  <si>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</si>
  <si>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</si>
  <si>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</si>
  <si>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</si>
  <si>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</si>
  <si>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</si>
  <si>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</si>
  <si>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</si>
  <si>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</si>
  <si>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</si>
  <si>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</si>
  <si>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</si>
  <si>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</si>
  <si>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</si>
  <si>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</si>
  <si>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</si>
  <si>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</si>
  <si>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</si>
  <si>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</si>
  <si>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</si>
  <si>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</si>
  <si>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</si>
  <si>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</si>
  <si>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</si>
  <si>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</si>
  <si>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</si>
  <si>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</si>
  <si>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</si>
  <si>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</si>
  <si>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</si>
  <si>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</si>
  <si>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</si>
  <si>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</si>
  <si>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</si>
  <si>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</si>
  <si>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</si>
  <si>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</si>
  <si>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</si>
  <si>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</si>
  <si>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</si>
  <si>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</si>
  <si>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</si>
  <si>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</si>
  <si>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</si>
  <si>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</si>
  <si>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</si>
  <si>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</si>
  <si>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</si>
  <si>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</si>
  <si>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</si>
  <si>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</si>
  <si>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</si>
  <si>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</si>
  <si>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</si>
  <si>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</si>
  <si>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</si>
  <si>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</si>
  <si>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</si>
  <si>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</si>
  <si>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</si>
  <si>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</si>
  <si>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</si>
  <si>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</si>
  <si>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</si>
  <si>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</si>
  <si>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</si>
  <si>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</si>
  <si>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</si>
  <si>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</si>
  <si>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</si>
  <si>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</si>
  <si>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</si>
  <si>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</si>
  <si>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</si>
  <si>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</si>
  <si>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</si>
  <si>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</si>
  <si>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</si>
  <si>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</si>
  <si>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</si>
  <si>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</si>
  <si>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</si>
  <si>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</si>
  <si>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</si>
  <si>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</si>
  <si>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</si>
  <si>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</si>
  <si>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</si>
  <si>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</si>
  <si>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</si>
  <si>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</si>
  <si>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</si>
  <si>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</si>
  <si>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</si>
  <si>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</si>
  <si>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</si>
  <si>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</si>
  <si>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</si>
  <si>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</si>
  <si>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</si>
  <si>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</si>
  <si>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</si>
  <si>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</si>
  <si>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</si>
  <si>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</si>
  <si>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</si>
  <si>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</si>
  <si>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</si>
  <si>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</si>
  <si>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</si>
  <si>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</si>
  <si>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</si>
  <si>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</si>
  <si>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</si>
  <si>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</si>
  <si>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</si>
  <si>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</si>
  <si>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</si>
  <si>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</si>
  <si>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</si>
  <si>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</si>
  <si>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</si>
  <si>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</si>
  <si>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</si>
  <si>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</si>
  <si>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</si>
  <si>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</si>
  <si>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</si>
  <si>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</si>
  <si>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</si>
  <si>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</si>
  <si>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</si>
  <si>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</si>
  <si>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</si>
  <si>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</si>
  <si>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</si>
  <si>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</si>
  <si>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</si>
  <si>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</si>
  <si>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</si>
  <si>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</si>
  <si>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</si>
  <si>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</si>
  <si>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</si>
  <si>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</si>
  <si>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</si>
  <si>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</si>
  <si>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</si>
  <si>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</si>
  <si>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</si>
  <si>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</si>
  <si>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</si>
  <si>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</si>
  <si>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</si>
  <si>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</si>
  <si>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</si>
  <si>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</si>
  <si>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</si>
  <si>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</si>
  <si>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</si>
  <si>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</si>
  <si>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</si>
  <si>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</si>
  <si>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</si>
  <si>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</si>
  <si>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</si>
  <si>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</si>
  <si>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</si>
  <si>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</si>
  <si>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</si>
  <si>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</si>
  <si>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</si>
  <si>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</si>
  <si>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</si>
  <si>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</si>
  <si>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</si>
  <si>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</si>
  <si>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</si>
  <si>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</si>
  <si>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</si>
  <si>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</si>
  <si>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</si>
  <si>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</si>
  <si>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</si>
  <si>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</si>
  <si>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</si>
  <si>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</si>
  <si>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</si>
  <si>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</si>
  <si>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</si>
  <si>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</si>
  <si>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</si>
  <si>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</si>
  <si>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</si>
  <si>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</si>
  <si>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</si>
  <si>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</si>
  <si>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</si>
  <si>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</si>
  <si>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</si>
  <si>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</si>
  <si>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</si>
  <si>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</si>
  <si>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</si>
  <si>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</si>
  <si>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</si>
  <si>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</si>
  <si>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</si>
  <si>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</si>
  <si>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</si>
  <si>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</si>
  <si>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</si>
  <si>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</si>
  <si>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</si>
  <si>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</si>
  <si>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</si>
  <si>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</si>
  <si>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</si>
  <si>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</si>
  <si>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</si>
  <si>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</si>
  <si>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</si>
  <si>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</si>
  <si>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</si>
  <si>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</si>
  <si>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</si>
  <si>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</si>
  <si>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</si>
  <si>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</si>
  <si>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</si>
  <si>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</si>
  <si>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</si>
  <si>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</si>
  <si>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</si>
  <si>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</si>
  <si>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</si>
  <si>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</si>
  <si>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</si>
  <si>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</si>
  <si>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</si>
  <si>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</si>
  <si>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</si>
  <si>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</si>
  <si>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</si>
  <si>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</si>
  <si>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</si>
  <si>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</si>
  <si>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</si>
  <si>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</si>
  <si>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</si>
  <si>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</si>
  <si>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</si>
  <si>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</si>
  <si>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</si>
  <si>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</si>
  <si>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</si>
  <si>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</si>
  <si>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</si>
  <si>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</si>
  <si>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</si>
  <si>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</si>
  <si>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</si>
  <si>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</si>
  <si>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</si>
  <si>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</si>
  <si>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</si>
  <si>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</si>
  <si>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</si>
  <si>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</si>
  <si>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</si>
  <si>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</si>
  <si>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</si>
  <si>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</si>
  <si>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</si>
  <si>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</si>
  <si>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</si>
  <si>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</si>
  <si>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</si>
  <si>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</si>
  <si>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</si>
  <si>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</si>
  <si>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</si>
  <si>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</si>
  <si>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</si>
  <si>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</si>
  <si>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</si>
  <si>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</si>
  <si>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</si>
  <si>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</si>
  <si>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</si>
  <si>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</si>
  <si>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</si>
  <si>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</si>
  <si>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</si>
  <si>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</si>
  <si>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</si>
  <si>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</si>
  <si>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</si>
  <si>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</si>
  <si>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</si>
  <si>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</si>
  <si>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</si>
  <si>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</si>
  <si>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</si>
  <si>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</si>
  <si>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</si>
  <si>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</si>
  <si>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</si>
  <si>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</si>
  <si>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</si>
  <si>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</si>
  <si>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</si>
  <si>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</si>
  <si>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</si>
  <si>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</si>
  <si>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</si>
  <si>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</si>
  <si>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</si>
  <si>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</si>
  <si>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</si>
  <si>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</si>
  <si>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</si>
  <si>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</si>
  <si>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</si>
  <si>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</si>
  <si>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</si>
  <si>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</si>
  <si>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</si>
  <si>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</si>
  <si>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</si>
  <si>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</si>
  <si>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</si>
  <si>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</si>
  <si>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</si>
  <si>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</si>
  <si>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</si>
  <si>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</si>
  <si>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</si>
  <si>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</si>
  <si>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</si>
  <si>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</si>
  <si>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</si>
  <si>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</si>
  <si>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</si>
  <si>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</si>
  <si>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</si>
  <si>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</si>
  <si>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</si>
  <si>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</si>
  <si>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</si>
  <si>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</si>
  <si>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</si>
  <si>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</si>
  <si>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</si>
  <si>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</si>
  <si>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</si>
  <si>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</si>
  <si>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</si>
  <si>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</si>
  <si>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</si>
  <si>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</si>
  <si>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</si>
  <si>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</si>
  <si>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</si>
  <si>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</si>
  <si>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</si>
  <si>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</si>
  <si>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</si>
  <si>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</si>
  <si>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</si>
  <si>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</si>
  <si>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</si>
  <si>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</si>
  <si>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</si>
  <si>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</si>
  <si>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</si>
  <si>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</si>
  <si>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</si>
  <si>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</si>
  <si>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</si>
  <si>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</si>
  <si>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</si>
  <si>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</si>
  <si>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</si>
  <si>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</si>
  <si>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</si>
  <si>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</si>
  <si>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</si>
  <si>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</si>
  <si>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</si>
  <si>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</si>
  <si>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</si>
  <si>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</si>
  <si>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</si>
  <si>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</si>
  <si>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</si>
  <si>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</si>
  <si>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</si>
  <si>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</si>
  <si>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</si>
  <si>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</si>
  <si>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</si>
  <si>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</si>
  <si>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</si>
  <si>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</si>
  <si>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</si>
  <si>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</si>
  <si>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</si>
  <si>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</si>
  <si>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</si>
  <si>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</si>
  <si>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</si>
  <si>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</si>
  <si>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</si>
  <si>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</si>
  <si>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</si>
  <si>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</si>
  <si>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</si>
  <si>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</si>
  <si>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</si>
  <si>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</si>
  <si>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</si>
  <si>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</si>
  <si>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</si>
  <si>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</si>
  <si>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</si>
  <si>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</si>
  <si>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</si>
  <si>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</si>
  <si>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</si>
  <si>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</si>
  <si>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</si>
  <si>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</si>
  <si>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</si>
  <si>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</si>
  <si>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</si>
  <si>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</si>
  <si>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</si>
  <si>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</si>
  <si>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</si>
  <si>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</si>
  <si>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</si>
  <si>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</si>
  <si>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</si>
  <si>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</si>
  <si>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</si>
  <si>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</si>
  <si>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</si>
  <si>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</si>
  <si>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</si>
  <si>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</si>
  <si>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</si>
  <si>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</si>
  <si>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</si>
  <si>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</si>
  <si>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</si>
  <si>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</si>
  <si>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</si>
  <si>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</si>
  <si>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</si>
  <si>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</si>
  <si>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</si>
  <si>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</si>
  <si>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</si>
  <si>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</si>
  <si>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</si>
  <si>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</si>
  <si>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</si>
  <si>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</si>
  <si>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</si>
  <si>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</si>
  <si>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</si>
  <si>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</si>
  <si>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</si>
  <si>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</si>
  <si>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</si>
  <si>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</si>
  <si>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</si>
  <si>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</si>
  <si>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</si>
  <si>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</si>
  <si>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</si>
  <si>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</si>
  <si>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</si>
  <si>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</si>
  <si>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</si>
  <si>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</si>
  <si>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</si>
  <si>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</si>
  <si>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</si>
  <si>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</si>
  <si>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</si>
  <si>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</si>
  <si>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</si>
  <si>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</si>
  <si>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</si>
  <si>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</si>
  <si>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</si>
  <si>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</si>
  <si>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</si>
  <si>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</si>
  <si>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</si>
  <si>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</si>
  <si>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</si>
  <si>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</si>
  <si>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</si>
  <si>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</si>
  <si>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</si>
  <si>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</si>
  <si>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</si>
  <si>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</si>
  <si>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</si>
  <si>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</si>
  <si>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</si>
  <si>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</si>
  <si>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</si>
  <si>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</si>
  <si>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</si>
  <si>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</si>
  <si>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</si>
  <si>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</si>
  <si>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</si>
  <si>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</si>
  <si>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</si>
  <si>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</si>
  <si>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</si>
  <si>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</si>
  <si>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</si>
  <si>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</si>
  <si>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</si>
  <si>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</si>
  <si>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</si>
  <si>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</si>
  <si>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</si>
  <si>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</si>
  <si>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</si>
  <si>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</si>
  <si>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</si>
  <si>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</si>
  <si>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</si>
  <si>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</si>
  <si>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</si>
  <si>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</si>
  <si>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</si>
  <si>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</si>
  <si>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</si>
  <si>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</si>
  <si>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</si>
  <si>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</si>
  <si>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</si>
  <si>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</si>
  <si>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</si>
  <si>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</si>
  <si>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</si>
  <si>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</si>
  <si>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</si>
  <si>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</si>
  <si>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</si>
  <si>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</si>
  <si>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</si>
  <si>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</si>
  <si>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</si>
  <si>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</si>
  <si>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</si>
  <si>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</si>
  <si>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</si>
  <si>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</si>
  <si>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</si>
  <si>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</si>
  <si>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</si>
  <si>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</si>
  <si>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</si>
  <si>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</si>
  <si>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</si>
  <si>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</si>
  <si>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</si>
  <si>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</si>
  <si>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</si>
  <si>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</si>
  <si>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</si>
  <si>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</si>
  <si>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</si>
  <si>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</si>
  <si>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</si>
  <si>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</si>
  <si>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</si>
  <si>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</si>
  <si>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</si>
  <si>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</si>
  <si>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</si>
  <si>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</si>
  <si>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</si>
  <si>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</si>
  <si>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</si>
  <si>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</si>
  <si>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</si>
  <si>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</si>
  <si>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</si>
  <si>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</si>
  <si>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</si>
  <si>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</si>
  <si>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</si>
  <si>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</si>
  <si>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</si>
  <si>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</si>
  <si>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</si>
  <si>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</si>
  <si>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</si>
  <si>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</si>
  <si>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</si>
  <si>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</si>
  <si>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</si>
  <si>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</si>
  <si>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</si>
  <si>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</si>
  <si>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</si>
  <si>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</si>
  <si>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</si>
  <si>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</si>
  <si>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</si>
  <si>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</si>
  <si>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</si>
  <si>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</si>
  <si>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</si>
  <si>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</si>
  <si>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</si>
  <si>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</si>
  <si>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</si>
  <si>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</si>
  <si>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</si>
  <si>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</si>
  <si>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</si>
  <si>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</si>
  <si>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</si>
  <si>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</si>
  <si>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</si>
  <si>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</si>
  <si>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</si>
  <si>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</si>
  <si>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</si>
  <si>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</si>
  <si>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</si>
  <si>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</si>
  <si>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</si>
  <si>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</si>
  <si>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</si>
  <si>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</si>
  <si>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</si>
  <si>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</si>
  <si>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</si>
  <si>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</si>
  <si>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</si>
  <si>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</si>
  <si>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</si>
  <si>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</si>
  <si>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</si>
  <si>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</si>
  <si>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</si>
  <si>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</si>
  <si>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</si>
  <si>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</si>
  <si>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</si>
  <si>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</si>
  <si>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</si>
  <si>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</si>
  <si>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</si>
  <si>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</si>
  <si>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</si>
  <si>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</si>
  <si>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</si>
  <si>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</si>
  <si>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</si>
  <si>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</si>
  <si>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</si>
  <si>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</si>
  <si>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</si>
  <si>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</si>
  <si>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</si>
  <si>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</si>
  <si>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</si>
  <si>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</si>
  <si>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</si>
  <si>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</si>
  <si>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</si>
  <si>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</si>
  <si>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</si>
  <si>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</si>
  <si>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</si>
  <si>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</si>
  <si>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</si>
  <si>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</si>
  <si>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</si>
  <si>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</si>
  <si>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</si>
  <si>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</si>
  <si>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</si>
  <si>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</si>
  <si>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</si>
  <si>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</si>
  <si>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</si>
  <si>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</si>
  <si>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</si>
  <si>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</si>
  <si>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</si>
  <si>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</si>
  <si>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</si>
  <si>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</si>
  <si>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</si>
  <si>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</si>
  <si>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</si>
  <si>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</si>
  <si>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</si>
  <si>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</si>
  <si>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</si>
  <si>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</si>
  <si>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</si>
  <si>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</si>
  <si>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</si>
  <si>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</si>
  <si>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</si>
  <si>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</si>
  <si>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</si>
  <si>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</si>
  <si>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</si>
  <si>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</si>
  <si>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</si>
  <si>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</si>
  <si>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</si>
  <si>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</si>
  <si>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</si>
  <si>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</si>
  <si>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</si>
  <si>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</si>
  <si>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</si>
  <si>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</si>
  <si>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</si>
  <si>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</si>
  <si>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</si>
  <si>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</si>
  <si>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</si>
  <si>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</si>
  <si>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</si>
  <si>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</si>
  <si>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</si>
  <si>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</si>
  <si>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</si>
  <si>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</si>
  <si>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</si>
  <si>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</si>
  <si>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</si>
  <si>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</si>
  <si>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</si>
  <si>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</si>
  <si>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</si>
  <si>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</si>
  <si>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</si>
  <si>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</si>
  <si>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</si>
  <si>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</si>
  <si>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</si>
  <si>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</si>
  <si>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</si>
  <si>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</si>
  <si>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</si>
  <si>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</si>
  <si>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</si>
  <si>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</si>
  <si>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</si>
  <si>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</si>
  <si>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</si>
  <si>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</si>
  <si>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</si>
  <si>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</si>
  <si>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</si>
  <si>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</si>
  <si>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</si>
  <si>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</si>
  <si>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</si>
  <si>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</si>
  <si>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</si>
  <si>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</si>
  <si>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</si>
  <si>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</si>
  <si>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</si>
  <si>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</si>
  <si>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</si>
  <si>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</si>
  <si>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</si>
  <si>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</si>
  <si>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</si>
  <si>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</si>
  <si>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</si>
  <si>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</si>
  <si>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</si>
  <si>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</si>
  <si>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</si>
  <si>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</si>
  <si>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</si>
  <si>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</si>
  <si>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</si>
  <si>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</si>
  <si>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</si>
  <si>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</si>
  <si>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</si>
  <si>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</si>
  <si>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</si>
  <si>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</si>
  <si>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</si>
  <si>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</si>
  <si>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</si>
  <si>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</si>
  <si>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</si>
  <si>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</si>
  <si>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</si>
  <si>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</si>
  <si>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</si>
  <si>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</si>
  <si>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</si>
  <si>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</si>
  <si>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</si>
  <si>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</si>
  <si>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</si>
  <si>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</si>
  <si>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</si>
  <si>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</si>
  <si>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</si>
  <si>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</si>
  <si>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</si>
  <si>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</si>
  <si>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</si>
  <si>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</si>
  <si>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</si>
  <si>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</si>
  <si>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</si>
  <si>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</si>
  <si>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</si>
  <si>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</si>
  <si>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</si>
  <si>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</si>
  <si>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</si>
  <si>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</si>
  <si>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</si>
  <si>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</si>
  <si>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</si>
  <si>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</si>
  <si>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</si>
  <si>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</si>
  <si>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</si>
  <si>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</si>
  <si>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</si>
  <si>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</si>
  <si>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</si>
  <si>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</si>
  <si>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</si>
  <si>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</si>
  <si>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</si>
  <si>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</si>
  <si>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</si>
  <si>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</si>
  <si>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</si>
  <si>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</si>
  <si>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</si>
  <si>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</si>
  <si>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</si>
  <si>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</si>
  <si>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</si>
  <si>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</si>
  <si>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</si>
  <si>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</si>
  <si>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</si>
  <si>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</si>
  <si>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</si>
  <si>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</si>
  <si>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</si>
  <si>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</si>
  <si>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</si>
  <si>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</si>
  <si>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</si>
  <si>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</si>
  <si>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</si>
  <si>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</si>
  <si>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</si>
  <si>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</si>
  <si>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</si>
  <si>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</si>
  <si>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</si>
  <si>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</si>
  <si>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</si>
  <si>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</si>
  <si>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</si>
  <si>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</si>
  <si>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</si>
  <si>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</si>
  <si>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</si>
  <si>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</si>
  <si>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</si>
  <si>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</si>
  <si>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</si>
  <si>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</si>
  <si>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</si>
  <si>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</si>
  <si>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</si>
  <si>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</si>
  <si>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</si>
  <si>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</si>
  <si>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</si>
  <si>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</si>
  <si>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</si>
  <si>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</si>
  <si>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</si>
  <si>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</si>
  <si>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</si>
  <si>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</si>
  <si>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</si>
  <si>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</si>
  <si>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</si>
  <si>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</si>
  <si>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</si>
  <si>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</si>
  <si>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</si>
  <si>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</si>
  <si>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</si>
  <si>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</si>
  <si>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</si>
  <si>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</si>
  <si>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</si>
  <si>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</si>
  <si>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</si>
  <si>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</si>
  <si>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</si>
  <si>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</si>
  <si>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</si>
  <si>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</si>
  <si>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</si>
  <si>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</si>
  <si>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</si>
  <si>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</si>
  <si>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</si>
  <si>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</si>
  <si>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</si>
  <si>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</si>
  <si>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</si>
  <si>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</si>
  <si>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</si>
  <si>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</si>
  <si>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</si>
  <si>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</si>
  <si>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</si>
  <si>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</si>
  <si>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</si>
  <si>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</si>
  <si>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</si>
  <si>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</si>
  <si>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</si>
  <si>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</si>
  <si>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</si>
  <si>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</si>
  <si>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</si>
  <si>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</si>
  <si>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</si>
  <si>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</si>
  <si>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</si>
  <si>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</si>
  <si>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</si>
  <si>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</si>
  <si>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</si>
  <si>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</si>
  <si>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</si>
  <si>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</si>
  <si>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</si>
  <si>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</si>
  <si>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</si>
  <si>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</si>
  <si>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</si>
  <si>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</si>
  <si>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</si>
  <si>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</si>
  <si>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</si>
  <si>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</si>
  <si>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</si>
  <si>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</si>
  <si>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</si>
  <si>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</si>
  <si>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</si>
  <si>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</si>
  <si>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</si>
  <si>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</si>
  <si>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</si>
  <si>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</si>
  <si>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</si>
  <si>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</si>
  <si>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</si>
  <si>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</si>
  <si>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</si>
  <si>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</si>
  <si>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</si>
  <si>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</si>
  <si>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</si>
  <si>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</si>
  <si>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</si>
  <si>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</si>
  <si>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</si>
  <si>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</si>
  <si>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</si>
  <si>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</si>
  <si>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</si>
  <si>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</si>
  <si>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</si>
  <si>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</si>
  <si>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</si>
  <si>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</si>
  <si>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</si>
  <si>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</si>
  <si>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</si>
  <si>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</si>
  <si>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</si>
  <si>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</si>
  <si>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</si>
  <si>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</si>
  <si>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</si>
  <si>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</si>
  <si>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</si>
  <si>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</si>
  <si>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</si>
  <si>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</si>
  <si>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</si>
  <si>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</si>
  <si>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</si>
  <si>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</si>
  <si>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</si>
  <si>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</si>
  <si>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</si>
  <si>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</si>
  <si>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</si>
  <si>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</si>
  <si>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</si>
  <si>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</si>
  <si>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</si>
  <si>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</si>
  <si>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</si>
  <si>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</si>
  <si>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</si>
  <si>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</si>
  <si>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</si>
  <si>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</si>
  <si>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</si>
  <si>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</si>
  <si>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</si>
  <si>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</si>
  <si>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</si>
  <si>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</si>
  <si>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</si>
  <si>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</si>
  <si>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</si>
  <si>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</si>
  <si>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</si>
  <si>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</si>
  <si>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</si>
  <si>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</si>
  <si>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</si>
  <si>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</si>
  <si>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</si>
  <si>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</si>
  <si>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</si>
  <si>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</si>
  <si>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</si>
  <si>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</si>
  <si>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</si>
  <si>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</si>
  <si>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</si>
  <si>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</si>
  <si>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</si>
  <si>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</si>
  <si>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</si>
  <si>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</si>
  <si>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</si>
  <si>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</si>
  <si>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</si>
  <si>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</si>
  <si>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</si>
  <si>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</si>
  <si>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</si>
  <si>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</si>
  <si>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</si>
  <si>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</si>
  <si>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</si>
  <si>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</si>
  <si>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</si>
  <si>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</si>
  <si>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</si>
  <si>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</si>
  <si>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</si>
  <si>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</si>
  <si>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</si>
  <si>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</si>
  <si>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</si>
  <si>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</si>
  <si>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</si>
  <si>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</si>
  <si>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</si>
  <si>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</si>
  <si>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</si>
  <si>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</si>
  <si>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</si>
  <si>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</si>
  <si>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</si>
  <si>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</si>
  <si>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</si>
  <si>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</si>
  <si>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</si>
  <si>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</si>
  <si>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</si>
  <si>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</si>
  <si>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</si>
  <si>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</si>
  <si>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</si>
  <si>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</si>
  <si>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</si>
  <si>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</si>
  <si>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</si>
  <si>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</si>
  <si>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</si>
  <si>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</si>
  <si>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</si>
  <si>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</si>
  <si>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</si>
  <si>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</si>
  <si>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</si>
  <si>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</si>
  <si>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</si>
  <si>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</si>
  <si>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</si>
  <si>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</si>
  <si>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</si>
  <si>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</si>
  <si>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</si>
  <si>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</si>
  <si>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</si>
  <si>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</si>
  <si>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</si>
  <si>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</si>
  <si>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</si>
  <si>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</si>
  <si>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</si>
  <si>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</si>
  <si>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</si>
  <si>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</si>
  <si>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</si>
  <si>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</si>
  <si>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</si>
  <si>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</si>
  <si>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</si>
  <si>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</si>
  <si>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</si>
  <si>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</si>
  <si>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</si>
  <si>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</si>
  <si>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</si>
  <si>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</si>
  <si>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</si>
  <si>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</si>
  <si>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</si>
  <si>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</si>
  <si>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</si>
  <si>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</si>
  <si>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</si>
  <si>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</si>
  <si>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</si>
  <si>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</si>
  <si>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</si>
  <si>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</si>
  <si>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</si>
  <si>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</si>
  <si>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</si>
  <si>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</si>
  <si>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</si>
  <si>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</si>
  <si>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</si>
  <si>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</si>
  <si>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</si>
  <si>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</si>
  <si>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</si>
  <si>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</si>
  <si>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</si>
  <si>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</si>
  <si>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</si>
  <si>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</si>
  <si>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</si>
  <si>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</si>
  <si>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</si>
  <si>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</si>
  <si>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</si>
  <si>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</si>
  <si>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</si>
  <si>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</si>
  <si>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</si>
  <si>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</si>
  <si>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</si>
  <si>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</si>
  <si>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</si>
  <si>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</si>
  <si>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</si>
  <si>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</si>
  <si>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</si>
  <si>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</si>
  <si>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</si>
  <si>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</si>
  <si>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</si>
  <si>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</si>
  <si>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</si>
  <si>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</si>
  <si>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</si>
  <si>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</si>
  <si>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</si>
  <si>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</si>
  <si>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</si>
  <si>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</si>
  <si>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</si>
  <si>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</si>
  <si>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</si>
  <si>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</si>
  <si>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</si>
  <si>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</si>
  <si>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</si>
  <si>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</si>
  <si>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</si>
  <si>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</si>
  <si>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</si>
  <si>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</si>
  <si>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</si>
  <si>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</si>
  <si>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</si>
  <si>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</si>
  <si>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</si>
  <si>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</si>
  <si>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</si>
  <si>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</si>
  <si>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</si>
  <si>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</si>
  <si>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</si>
  <si>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</si>
  <si>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</si>
  <si>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</si>
  <si>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</si>
  <si>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</si>
  <si>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</si>
  <si>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</si>
  <si>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</si>
  <si>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</si>
  <si>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</si>
  <si>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</si>
  <si>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</si>
  <si>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</si>
  <si>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</si>
  <si>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</si>
  <si>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</si>
  <si>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</si>
  <si>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</si>
  <si>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</si>
  <si>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</si>
  <si>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</si>
  <si>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</si>
  <si>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</si>
  <si>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</si>
  <si>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</si>
  <si>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</si>
  <si>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</si>
  <si>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</si>
  <si>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</si>
  <si>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</si>
  <si>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</si>
  <si>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</si>
  <si>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</si>
  <si>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</si>
  <si>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</si>
  <si>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</si>
  <si>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</si>
  <si>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</si>
  <si>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</si>
  <si>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</si>
  <si>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</si>
  <si>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</si>
  <si>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</si>
  <si>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</si>
  <si>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</si>
  <si>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</si>
  <si>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</si>
  <si>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</si>
  <si>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</si>
  <si>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</si>
  <si>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</si>
  <si>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</si>
  <si>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</si>
  <si>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</si>
  <si>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</si>
  <si>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</si>
  <si>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</si>
  <si>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</si>
  <si>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</si>
  <si>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</si>
  <si>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</si>
  <si>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</si>
  <si>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</si>
  <si>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</si>
  <si>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</si>
  <si>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</si>
  <si>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</si>
  <si>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</si>
  <si>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</si>
  <si>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</si>
  <si>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</si>
  <si>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</si>
  <si>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</si>
  <si>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</si>
  <si>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</si>
  <si>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</si>
  <si>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</si>
  <si>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</si>
  <si>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</si>
  <si>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</si>
  <si>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</si>
  <si>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</si>
  <si>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</si>
  <si>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</si>
  <si>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</si>
  <si>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</si>
  <si>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</si>
  <si>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</si>
  <si>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</si>
  <si>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</si>
  <si>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</si>
  <si>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</si>
  <si>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</si>
  <si>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</si>
  <si>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</si>
  <si>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</si>
  <si>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</si>
  <si>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</si>
  <si>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</si>
  <si>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</si>
  <si>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</si>
  <si>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</si>
  <si>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</si>
  <si>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</si>
  <si>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</si>
  <si>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</si>
  <si>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</si>
  <si>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</si>
  <si>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</si>
  <si>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</si>
  <si>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</si>
  <si>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</si>
  <si>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</si>
  <si>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</si>
  <si>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</si>
  <si>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</si>
  <si>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</si>
  <si>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</si>
  <si>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</si>
  <si>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</si>
  <si>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</si>
  <si>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</si>
  <si>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</si>
  <si>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</si>
  <si>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</si>
  <si>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</si>
  <si>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</si>
  <si>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</si>
  <si>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</si>
  <si>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</si>
  <si>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</si>
  <si>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</si>
  <si>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</si>
  <si>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</si>
  <si>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</si>
  <si>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</si>
  <si>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</si>
  <si>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</si>
  <si>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</si>
  <si>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</si>
  <si>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</si>
  <si>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</si>
  <si>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</si>
  <si>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</si>
  <si>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</si>
  <si>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</si>
  <si>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</si>
  <si>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</si>
  <si>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</si>
  <si>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</si>
  <si>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</si>
  <si>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</si>
  <si>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</si>
  <si>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</si>
  <si>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</si>
  <si>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</si>
  <si>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</si>
  <si>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</si>
  <si>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</si>
  <si>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</si>
  <si>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</si>
  <si>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</si>
  <si>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</si>
  <si>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</si>
  <si>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</si>
  <si>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</si>
  <si>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</si>
  <si>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</si>
  <si>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</si>
  <si>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</si>
  <si>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</si>
  <si>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</si>
  <si>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</si>
  <si>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</si>
  <si>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</si>
  <si>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</si>
  <si>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</si>
  <si>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</si>
  <si>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</si>
  <si>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</si>
  <si>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</si>
  <si>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</si>
  <si>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</si>
  <si>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</si>
  <si>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</si>
  <si>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</si>
  <si>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</si>
  <si>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</si>
  <si>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</si>
  <si>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</si>
  <si>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</si>
  <si>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</si>
  <si>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</si>
  <si>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</si>
  <si>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</si>
  <si>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</si>
  <si>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</si>
  <si>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</si>
  <si>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</si>
  <si>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</si>
  <si>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</si>
  <si>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</si>
  <si>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</si>
  <si>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</si>
  <si>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</si>
  <si>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</si>
  <si>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</si>
  <si>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</si>
  <si>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</si>
  <si>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</si>
  <si>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</si>
  <si>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</si>
  <si>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</si>
  <si>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</si>
  <si>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</si>
  <si>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</si>
  <si>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</si>
  <si>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</si>
  <si>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</si>
  <si>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</si>
  <si>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</si>
  <si>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</si>
  <si>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</si>
  <si>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</si>
  <si>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</si>
  <si>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</si>
  <si>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</si>
  <si>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</si>
  <si>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</si>
  <si>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</si>
  <si>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</si>
  <si>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</si>
  <si>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</si>
  <si>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</si>
  <si>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</si>
  <si>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</si>
  <si>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</si>
  <si>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</si>
  <si>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</si>
  <si>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</si>
  <si>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</si>
  <si>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</si>
  <si>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</si>
  <si>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</si>
  <si>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</si>
  <si>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</si>
  <si>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</si>
  <si>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</si>
  <si>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</si>
  <si>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</si>
  <si>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</si>
  <si>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</si>
  <si>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</si>
  <si>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</si>
  <si>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</si>
  <si>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</si>
  <si>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</si>
  <si>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</si>
  <si>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</si>
  <si>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</si>
  <si>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</si>
  <si>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</si>
  <si>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</si>
  <si>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</si>
  <si>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</si>
  <si>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</si>
  <si>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</si>
  <si>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</si>
  <si>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</si>
  <si>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</si>
  <si>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</si>
  <si>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</si>
  <si>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</si>
  <si>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</si>
  <si>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</si>
  <si>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</si>
  <si>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</si>
  <si>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</si>
  <si>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</si>
  <si>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</si>
  <si>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</si>
  <si>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</si>
  <si>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</si>
  <si>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</si>
  <si>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</si>
  <si>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</si>
  <si>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</si>
  <si>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</si>
  <si>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</si>
  <si>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</si>
  <si>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</si>
  <si>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</si>
  <si>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</si>
  <si>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</si>
  <si>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</si>
  <si>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</si>
  <si>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</si>
  <si>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</si>
  <si>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</si>
  <si>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</si>
  <si>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</si>
  <si>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</si>
  <si>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</si>
  <si>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</si>
  <si>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</si>
  <si>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</si>
  <si>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</si>
  <si>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</si>
  <si>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</si>
  <si>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</si>
  <si>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</si>
  <si>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</si>
  <si>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</si>
  <si>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</si>
  <si>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</si>
  <si>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</si>
  <si>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</si>
  <si>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</si>
  <si>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</si>
  <si>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</si>
  <si>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</si>
  <si>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</si>
  <si>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</si>
  <si>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</si>
  <si>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</si>
  <si>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</si>
  <si>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</si>
  <si>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</si>
  <si>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</si>
  <si>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</si>
  <si>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</si>
  <si>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</si>
  <si>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</si>
  <si>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</si>
  <si>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</si>
  <si>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</si>
  <si>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</si>
  <si>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</si>
  <si>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</si>
  <si>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</si>
  <si>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</si>
  <si>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</si>
  <si>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</si>
  <si>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</si>
  <si>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</si>
  <si>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</si>
  <si>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</si>
  <si>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</si>
  <si>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</si>
  <si>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</si>
  <si>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</si>
  <si>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</si>
  <si>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</si>
  <si>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</si>
  <si>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</si>
  <si>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</si>
  <si>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</si>
  <si>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</si>
  <si>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</si>
  <si>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</si>
  <si>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</si>
  <si>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</si>
  <si>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</si>
  <si>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</si>
  <si>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</si>
  <si>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</si>
  <si>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</si>
  <si>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</si>
  <si>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</si>
  <si>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</si>
  <si>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</si>
  <si>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</si>
  <si>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</si>
  <si>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</si>
  <si>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</si>
  <si>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</si>
  <si>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</si>
  <si>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</si>
  <si>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</si>
  <si>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</si>
  <si>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</si>
  <si>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</si>
  <si>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</si>
  <si>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</si>
  <si>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</si>
  <si>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</si>
  <si>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</si>
  <si>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</si>
  <si>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</si>
  <si>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</si>
  <si>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</si>
  <si>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</si>
  <si>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</si>
  <si>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</si>
  <si>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</si>
  <si>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</si>
  <si>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</si>
  <si>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</si>
  <si>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</si>
  <si>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</si>
  <si>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</si>
  <si>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</si>
  <si>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</si>
  <si>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</si>
  <si>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</si>
  <si>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</si>
  <si>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</si>
  <si>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</si>
  <si>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</si>
  <si>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</si>
  <si>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</si>
  <si>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</si>
  <si>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</si>
  <si>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</si>
  <si>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</si>
  <si>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</si>
  <si>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</si>
  <si>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</si>
  <si>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</si>
  <si>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</si>
  <si>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</si>
  <si>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</si>
  <si>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</si>
  <si>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</si>
  <si>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</si>
  <si>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</si>
  <si>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</si>
  <si>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</si>
  <si>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</si>
  <si>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</si>
  <si>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</si>
  <si>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</si>
  <si>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</si>
  <si>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</si>
  <si>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</si>
  <si>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</si>
  <si>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</si>
  <si>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</si>
  <si>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</si>
  <si>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</si>
  <si>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</si>
  <si>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</si>
  <si>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</si>
  <si>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</si>
  <si>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</si>
  <si>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</si>
  <si>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</si>
  <si>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</si>
  <si>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</si>
  <si>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</si>
  <si>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</si>
  <si>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</si>
  <si>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</si>
  <si>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</si>
  <si>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</si>
  <si>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</si>
  <si>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</si>
  <si>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</si>
  <si>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</si>
  <si>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</si>
  <si>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</si>
  <si>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</si>
  <si>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</si>
  <si>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</si>
  <si>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</si>
  <si>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</si>
  <si>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</si>
  <si>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</si>
  <si>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</si>
  <si>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</si>
  <si>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</si>
  <si>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</si>
  <si>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</si>
  <si>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</si>
  <si>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</si>
  <si>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</si>
  <si>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</si>
  <si>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</si>
  <si>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</si>
  <si>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</si>
  <si>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</si>
  <si>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</si>
  <si>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</si>
  <si>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</si>
  <si>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</si>
  <si>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</si>
  <si>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</si>
  <si>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</si>
  <si>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</si>
  <si>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</si>
  <si>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</si>
  <si>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</si>
  <si>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</si>
  <si>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</si>
  <si>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</si>
  <si>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</si>
  <si>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</si>
  <si>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</si>
  <si>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</si>
  <si>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</si>
  <si>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</si>
  <si>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</si>
  <si>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</si>
  <si>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</si>
  <si>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</si>
  <si>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</si>
  <si>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</si>
  <si>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</si>
  <si>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</si>
  <si>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</si>
  <si>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</si>
  <si>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</si>
  <si>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</si>
  <si>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</si>
  <si>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</si>
  <si>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</si>
  <si>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</si>
  <si>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</si>
  <si>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</si>
  <si>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</si>
  <si>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</si>
  <si>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</si>
  <si>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</si>
  <si>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</si>
  <si>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</si>
  <si>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</si>
  <si>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</si>
  <si>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</si>
  <si>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</si>
  <si>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</si>
  <si>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</si>
  <si>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</si>
  <si>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</si>
  <si>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</si>
  <si>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</si>
  <si>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</si>
  <si>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</si>
  <si>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</si>
  <si>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</si>
  <si>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</si>
  <si>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</si>
  <si>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</si>
  <si>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</si>
  <si>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</si>
  <si>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</si>
  <si>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</si>
  <si>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</si>
  <si>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</si>
  <si>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</si>
  <si>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</si>
  <si>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</si>
  <si>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</si>
  <si>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</si>
  <si>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</si>
  <si>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</si>
  <si>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</si>
  <si>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</si>
  <si>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</si>
  <si>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</si>
  <si>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</si>
  <si>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</si>
  <si>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</si>
  <si>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</si>
  <si>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</si>
  <si>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</si>
  <si>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</si>
  <si>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</si>
  <si>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</si>
  <si>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</si>
  <si>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</si>
  <si>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</si>
  <si>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</si>
  <si>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</si>
  <si>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</si>
  <si>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</si>
  <si>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</si>
  <si>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</si>
  <si>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</si>
  <si>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</si>
  <si>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</si>
  <si>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</si>
  <si>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</si>
  <si>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</si>
  <si>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</si>
  <si>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</si>
  <si>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</si>
  <si>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</si>
  <si>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</si>
  <si>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</si>
  <si>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</si>
  <si>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</si>
  <si>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</si>
  <si>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</si>
  <si>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</si>
  <si>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</si>
  <si>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</si>
  <si>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</si>
  <si>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</si>
  <si>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</si>
  <si>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</si>
  <si>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</si>
  <si>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</si>
  <si>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</si>
  <si>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</si>
  <si>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</si>
  <si>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</si>
  <si>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</si>
  <si>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</si>
  <si>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</si>
  <si>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</si>
  <si>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</si>
  <si>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</si>
  <si>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</si>
  <si>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</si>
  <si>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</si>
  <si>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</si>
  <si>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</si>
  <si>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</si>
  <si>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</si>
  <si>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</si>
  <si>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</si>
  <si>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</si>
  <si>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</si>
  <si>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</si>
  <si>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</si>
  <si>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</si>
  <si>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</si>
  <si>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</si>
  <si>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</si>
  <si>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</si>
  <si>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</si>
  <si>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</si>
  <si>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</si>
  <si>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</si>
  <si>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</si>
  <si>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</si>
  <si>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</si>
  <si>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</si>
  <si>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</si>
  <si>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</si>
  <si>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</si>
  <si>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</si>
  <si>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</si>
  <si>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</si>
  <si>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</si>
  <si>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</si>
  <si>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</si>
  <si>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</si>
  <si>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</si>
  <si>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</si>
  <si>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</si>
  <si>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</si>
  <si>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</si>
  <si>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</si>
  <si>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</si>
  <si>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</si>
  <si>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</si>
  <si>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</si>
  <si>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</si>
  <si>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</si>
  <si>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</si>
  <si>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</si>
  <si>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</si>
  <si>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</si>
  <si>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</si>
  <si>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</si>
  <si>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</si>
  <si>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</si>
  <si>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</si>
  <si>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</si>
  <si>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</si>
  <si>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</si>
  <si>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</si>
  <si>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</si>
  <si>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</si>
  <si>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</si>
  <si>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</si>
  <si>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</si>
  <si>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</si>
  <si>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</si>
  <si>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</si>
  <si>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</si>
  <si>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</si>
  <si>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</si>
  <si>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</si>
  <si>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</si>
  <si>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</si>
  <si>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</si>
  <si>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</si>
  <si>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</si>
  <si>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</si>
  <si>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</si>
  <si>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</si>
  <si>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</si>
  <si>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</si>
  <si>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</si>
  <si>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</si>
  <si>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</si>
  <si>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</si>
  <si>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</si>
  <si>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</si>
  <si>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</si>
  <si>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</si>
  <si>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</si>
  <si>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</si>
  <si>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</si>
  <si>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</si>
  <si>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</si>
  <si>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</si>
  <si>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</si>
  <si>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</si>
  <si>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</si>
  <si>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</si>
  <si>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</si>
  <si>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</si>
  <si>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</si>
  <si>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</si>
  <si>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</si>
  <si>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</si>
  <si>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</si>
  <si>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</si>
  <si>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</si>
  <si>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</si>
  <si>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</si>
  <si>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</si>
  <si>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</si>
  <si>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</si>
  <si>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</si>
  <si>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</si>
  <si>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</si>
  <si>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</si>
  <si>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</si>
  <si>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</si>
  <si>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</si>
  <si>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</si>
  <si>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</si>
  <si>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</si>
  <si>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</si>
  <si>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</si>
  <si>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</si>
  <si>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</si>
  <si>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</si>
  <si>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</si>
  <si>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</si>
  <si>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</si>
  <si>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</si>
  <si>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</si>
  <si>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</si>
  <si>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</si>
  <si>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</si>
  <si>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</si>
  <si>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</si>
  <si>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</si>
  <si>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</si>
  <si>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</si>
  <si>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</si>
  <si>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</si>
  <si>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</si>
  <si>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</si>
  <si>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</si>
  <si>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</si>
  <si>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</si>
  <si>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</si>
  <si>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</si>
  <si>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</si>
  <si>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</si>
  <si>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</si>
  <si>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</si>
  <si>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</si>
  <si>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</si>
  <si>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</si>
  <si>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</si>
  <si>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</si>
  <si>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</si>
  <si>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</si>
  <si>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</si>
  <si>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</si>
  <si>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</si>
  <si>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</si>
  <si>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</si>
  <si>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</si>
  <si>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</si>
  <si>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</si>
  <si>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</si>
  <si>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</si>
  <si>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</si>
  <si>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</si>
  <si>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</si>
  <si>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</si>
  <si>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</si>
  <si>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</si>
  <si>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</si>
  <si>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</si>
  <si>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</si>
  <si>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</si>
  <si>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</si>
  <si>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</si>
  <si>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</si>
  <si>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</si>
  <si>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</si>
  <si>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</si>
  <si>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</si>
  <si>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</si>
  <si>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</si>
  <si>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</si>
  <si>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</si>
  <si>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</si>
  <si>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</si>
  <si>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</si>
  <si>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</si>
  <si>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</si>
  <si>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</si>
  <si>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</si>
  <si>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</si>
  <si>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</si>
  <si>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</si>
  <si>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</si>
  <si>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</si>
  <si>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</si>
  <si>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</si>
  <si>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</si>
  <si>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</si>
  <si>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</si>
  <si>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</si>
  <si>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</si>
  <si>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</si>
  <si>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</si>
  <si>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</si>
  <si>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</si>
  <si>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</si>
  <si>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</si>
  <si>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</si>
  <si>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</si>
  <si>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</si>
  <si>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</si>
  <si>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</si>
  <si>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</si>
  <si>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</si>
  <si>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</si>
  <si>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</si>
  <si>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</si>
  <si>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</si>
  <si>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</si>
  <si>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</si>
  <si>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</si>
  <si>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</si>
  <si>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</si>
  <si>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</si>
  <si>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</si>
  <si>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</si>
  <si>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</si>
  <si>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</si>
  <si>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</si>
  <si>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</si>
  <si>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</si>
  <si>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</si>
  <si>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</si>
  <si>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</si>
  <si>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</si>
  <si>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</si>
  <si>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</si>
  <si>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</si>
  <si>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</si>
  <si>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</si>
  <si>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</si>
  <si>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</si>
  <si>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</si>
  <si>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</si>
  <si>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</si>
  <si>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</si>
  <si>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</si>
  <si>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</si>
  <si>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</si>
  <si>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</si>
  <si>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</si>
  <si>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</si>
  <si>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</si>
  <si>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</si>
  <si>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</si>
  <si>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</si>
  <si>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</si>
  <si>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</si>
  <si>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</si>
  <si>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</si>
  <si>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</si>
  <si>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</si>
  <si>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</si>
  <si>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</si>
  <si>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</si>
  <si>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</si>
  <si>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</si>
  <si>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</si>
  <si>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</si>
  <si>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</si>
  <si>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</si>
  <si>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</si>
  <si>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</si>
  <si>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</si>
  <si>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</si>
  <si>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</si>
  <si>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</si>
  <si>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</si>
  <si>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</si>
  <si>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</si>
  <si>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</si>
  <si>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</si>
  <si>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</si>
  <si>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</si>
  <si>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</si>
  <si>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</si>
  <si>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</si>
  <si>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</si>
  <si>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</si>
  <si>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</si>
  <si>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</si>
  <si>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</si>
  <si>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</si>
  <si>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</si>
  <si>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</si>
  <si>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</si>
  <si>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</si>
  <si>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</si>
  <si>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</si>
  <si>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</si>
  <si>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</si>
  <si>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</si>
  <si>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</si>
  <si>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</si>
  <si>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</si>
  <si>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</si>
  <si>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</si>
  <si>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</si>
  <si>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</si>
  <si>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</si>
  <si>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</si>
  <si>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</si>
  <si>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</si>
  <si>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</si>
  <si>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</si>
  <si>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</si>
  <si>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</si>
  <si>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</si>
  <si>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</si>
  <si>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</si>
  <si>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</si>
  <si>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</si>
  <si>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</si>
  <si>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</si>
  <si>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</si>
  <si>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</si>
  <si>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</si>
  <si>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</si>
  <si>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</si>
  <si>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</si>
  <si>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</si>
  <si>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</si>
  <si>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</si>
  <si>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</si>
  <si>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</si>
  <si>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</si>
  <si>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</si>
  <si>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</si>
  <si>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</si>
  <si>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</si>
  <si>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</si>
  <si>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</si>
  <si>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</si>
  <si>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</si>
  <si>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</si>
  <si>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</si>
  <si>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</si>
  <si>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</si>
  <si>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</si>
  <si>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</si>
  <si>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</si>
  <si>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</si>
  <si>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</si>
  <si>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</si>
  <si>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</si>
  <si>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</si>
  <si>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</si>
  <si>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</si>
  <si>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</si>
  <si>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</si>
  <si>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</si>
  <si>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</si>
  <si>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</si>
  <si>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</si>
  <si>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</si>
  <si>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</si>
  <si>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</si>
  <si>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</si>
  <si>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</si>
  <si>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</si>
  <si>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</si>
  <si>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</si>
  <si>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</si>
  <si>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</si>
  <si>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</si>
  <si>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</si>
  <si>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</si>
  <si>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</si>
  <si>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</si>
  <si>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</si>
  <si>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</si>
  <si>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</si>
  <si>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</si>
  <si>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</si>
  <si>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</si>
  <si>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</si>
  <si>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</si>
  <si>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</si>
  <si>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</si>
  <si>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</si>
  <si>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</si>
  <si>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</si>
  <si>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</si>
  <si>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</si>
  <si>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</si>
  <si>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</si>
  <si>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</si>
  <si>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</si>
  <si>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</si>
  <si>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</si>
  <si>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</si>
  <si>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</si>
  <si>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</si>
  <si>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</si>
  <si>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</si>
  <si>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</si>
  <si>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</si>
  <si>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</si>
  <si>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</si>
  <si>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</si>
  <si>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</si>
  <si>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</si>
  <si>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</si>
  <si>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</si>
  <si>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</si>
  <si>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</si>
  <si>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</si>
  <si>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</si>
  <si>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</si>
  <si>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</si>
  <si>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</si>
  <si>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</si>
  <si>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</si>
  <si>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</si>
  <si>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</si>
  <si>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</si>
  <si>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</si>
  <si>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</si>
  <si>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</si>
  <si>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</si>
  <si>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</si>
  <si>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</si>
  <si>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</si>
  <si>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</si>
  <si>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</si>
  <si>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</si>
  <si>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</si>
  <si>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</si>
  <si>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</si>
  <si>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</si>
  <si>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</si>
  <si>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</si>
  <si>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</si>
  <si>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</si>
  <si>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</si>
  <si>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</si>
  <si>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</si>
  <si>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</si>
  <si>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</si>
  <si>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</si>
  <si>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</si>
  <si>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</si>
  <si>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</si>
  <si>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</si>
  <si>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</si>
  <si>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</si>
  <si>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</si>
  <si>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</si>
  <si>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</si>
  <si>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</si>
  <si>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</si>
  <si>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</si>
  <si>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</si>
  <si>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</si>
  <si>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</si>
  <si>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</si>
  <si>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</si>
  <si>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</si>
  <si>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</si>
  <si>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</si>
  <si>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</si>
  <si>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</si>
  <si>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</si>
  <si>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</si>
  <si>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</si>
  <si>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</si>
  <si>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</si>
  <si>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</si>
  <si>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</si>
  <si>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</si>
  <si>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</si>
  <si>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</si>
  <si>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</si>
  <si>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</si>
  <si>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</si>
  <si>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</si>
  <si>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</si>
  <si>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</si>
  <si>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</si>
  <si>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</si>
  <si>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</si>
  <si>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</si>
  <si>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</si>
  <si>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</si>
  <si>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</si>
  <si>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</si>
  <si>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</si>
  <si>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</si>
  <si>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</si>
  <si>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</si>
  <si>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</si>
  <si>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</si>
  <si>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</si>
  <si>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</si>
  <si>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</si>
  <si>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</si>
  <si>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</si>
  <si>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</si>
  <si>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</si>
  <si>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</si>
  <si>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</si>
  <si>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</si>
  <si>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</si>
  <si>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</si>
  <si>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</si>
  <si>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</si>
  <si>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</si>
  <si>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</si>
  <si>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</si>
  <si>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</si>
  <si>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</si>
  <si>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</si>
  <si>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</si>
  <si>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</si>
  <si>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</si>
  <si>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</si>
  <si>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</si>
  <si>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</si>
  <si>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</si>
  <si>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</si>
  <si>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</si>
  <si>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</si>
  <si>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</si>
  <si>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</si>
  <si>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</si>
  <si>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</si>
  <si>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</si>
  <si>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</si>
  <si>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</si>
  <si>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</si>
  <si>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</si>
  <si>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</si>
  <si>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</si>
  <si>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</si>
  <si>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</si>
  <si>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</si>
  <si>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</si>
  <si>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</si>
  <si>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</si>
  <si>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</si>
  <si>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</si>
  <si>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</si>
  <si>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</si>
  <si>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</si>
  <si>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</si>
  <si>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</si>
  <si>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</si>
  <si>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</si>
  <si>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</si>
  <si>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</si>
  <si>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</si>
  <si>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</si>
  <si>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</si>
  <si>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</si>
  <si>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</si>
  <si>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</si>
  <si>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</si>
  <si>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</si>
  <si>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</si>
  <si>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</si>
  <si>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</si>
  <si>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</si>
  <si>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</si>
  <si>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</si>
  <si>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</si>
  <si>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</si>
  <si>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</si>
  <si>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</si>
  <si>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</si>
  <si>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</si>
  <si>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</si>
  <si>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</si>
  <si>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</si>
  <si>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</si>
  <si>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</si>
  <si>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</si>
  <si>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</si>
  <si>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</si>
  <si>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</si>
  <si>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</si>
  <si>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</si>
  <si>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</si>
  <si>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</si>
  <si>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</si>
  <si>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</si>
  <si>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</si>
  <si>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</si>
  <si>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</si>
  <si>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</si>
  <si>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</si>
  <si>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</si>
  <si>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</si>
  <si>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</si>
  <si>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</si>
  <si>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</si>
  <si>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</si>
  <si>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</si>
  <si>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</si>
  <si>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</si>
  <si>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</si>
  <si>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</si>
  <si>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</si>
  <si>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</si>
  <si>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</si>
  <si>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</si>
  <si>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</si>
  <si>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</si>
  <si>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</si>
  <si>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</si>
  <si>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</si>
  <si>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</si>
  <si>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</si>
  <si>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</si>
  <si>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</si>
  <si>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</si>
  <si>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</si>
  <si>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</si>
  <si>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</si>
  <si>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</si>
  <si>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</si>
  <si>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</si>
  <si>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</si>
  <si>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</si>
  <si>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</si>
  <si>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</si>
  <si>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</si>
  <si>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</si>
  <si>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</si>
  <si>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</si>
  <si>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</si>
  <si>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</si>
  <si>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</si>
  <si>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</si>
  <si>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</si>
  <si>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</si>
  <si>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</si>
  <si>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</si>
  <si>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</si>
  <si>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</si>
  <si>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</si>
  <si>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</si>
  <si>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</si>
  <si>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</si>
  <si>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</si>
  <si>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</si>
  <si>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</si>
  <si>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</si>
  <si>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</si>
  <si>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</si>
  <si>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</si>
  <si>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</si>
  <si>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</si>
  <si>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</si>
  <si>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</si>
  <si>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</si>
  <si>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</si>
  <si>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</si>
  <si>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</si>
  <si>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</si>
  <si>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</si>
  <si>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</si>
  <si>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</si>
  <si>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</si>
  <si>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</si>
  <si>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</si>
  <si>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</si>
  <si>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</si>
  <si>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</si>
  <si>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</si>
  <si>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</si>
  <si>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</si>
  <si>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</si>
  <si>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</si>
  <si>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</si>
  <si>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</si>
  <si>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</si>
  <si>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</si>
  <si>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</si>
  <si>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</si>
  <si>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</si>
  <si>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</si>
  <si>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</si>
  <si>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</si>
  <si>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</si>
  <si>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</si>
  <si>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</si>
  <si>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</si>
  <si>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</si>
  <si>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</si>
  <si>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</si>
  <si>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</si>
  <si>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</si>
  <si>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</si>
  <si>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</si>
  <si>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</si>
  <si>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</si>
  <si>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</si>
  <si>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</si>
  <si>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</si>
  <si>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</si>
  <si>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</si>
  <si>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</si>
  <si>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</si>
  <si>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</si>
  <si>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</si>
  <si>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</si>
  <si>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</si>
  <si>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</si>
  <si>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</si>
  <si>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</si>
  <si>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</si>
  <si>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</si>
  <si>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</si>
  <si>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</si>
  <si>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</si>
  <si>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</si>
  <si>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</si>
  <si>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</si>
  <si>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</si>
  <si>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</si>
  <si>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</si>
  <si>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</si>
  <si>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</si>
  <si>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</si>
  <si>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</si>
  <si>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</si>
  <si>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</si>
  <si>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</si>
  <si>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</si>
  <si>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</si>
  <si>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</si>
  <si>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</si>
  <si>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</si>
  <si>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</si>
  <si>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</si>
  <si>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</si>
  <si>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</si>
  <si>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</si>
  <si>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</si>
  <si>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</si>
  <si>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</si>
  <si>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</si>
  <si>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</si>
  <si>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</si>
  <si>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</si>
  <si>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</si>
  <si>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</si>
  <si>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</si>
  <si>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</si>
  <si>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</si>
  <si>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</si>
  <si>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</si>
  <si>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</si>
  <si>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</si>
  <si>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</si>
  <si>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</si>
  <si>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</si>
  <si>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</si>
  <si>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</si>
  <si>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</si>
  <si>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</si>
  <si>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</si>
  <si>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</si>
  <si>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</si>
  <si>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</si>
  <si>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</si>
  <si>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</si>
  <si>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</si>
  <si>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</si>
  <si>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</si>
  <si>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</si>
  <si>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</si>
  <si>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</si>
  <si>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</si>
  <si>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</si>
  <si>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</si>
  <si>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</si>
  <si>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</si>
  <si>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</si>
  <si>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</si>
  <si>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</si>
  <si>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</si>
  <si>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</si>
  <si>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</si>
  <si>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</si>
  <si>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</si>
  <si>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</si>
  <si>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</si>
  <si>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</si>
  <si>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</si>
  <si>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</si>
  <si>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</si>
  <si>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</si>
  <si>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</si>
  <si>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</si>
  <si>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</si>
  <si>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</si>
  <si>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</si>
  <si>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</si>
  <si>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</si>
  <si>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</si>
  <si>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</si>
  <si>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</si>
  <si>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</si>
  <si>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</si>
  <si>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</si>
  <si>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</si>
  <si>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</si>
  <si>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</si>
  <si>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</si>
  <si>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</si>
  <si>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</si>
  <si>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</si>
  <si>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</si>
  <si>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</si>
  <si>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</si>
  <si>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</si>
  <si>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</si>
  <si>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</si>
  <si>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</si>
  <si>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</si>
  <si>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</si>
  <si>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</si>
  <si>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</si>
  <si>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</si>
  <si>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</si>
  <si>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</si>
  <si>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</si>
  <si>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</si>
  <si>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</si>
  <si>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</si>
  <si>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</si>
  <si>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</si>
  <si>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</si>
  <si>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</si>
  <si>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</si>
  <si>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</si>
  <si>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</si>
  <si>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</si>
  <si>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</si>
  <si>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</si>
  <si>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</si>
  <si>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</si>
  <si>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</si>
  <si>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</si>
  <si>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</si>
  <si>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</si>
  <si>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</si>
  <si>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</si>
  <si>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</si>
  <si>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</si>
  <si>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</si>
  <si>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</si>
  <si>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</si>
  <si>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</si>
  <si>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</si>
  <si>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</si>
  <si>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</si>
  <si>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</si>
  <si>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</si>
  <si>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</si>
  <si>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</si>
  <si>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</si>
  <si>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</si>
  <si>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</si>
  <si>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</si>
  <si>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</si>
  <si>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</si>
  <si>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</si>
  <si>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</si>
  <si>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</si>
  <si>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</si>
  <si>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</si>
  <si>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</si>
  <si>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</si>
  <si>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</si>
  <si>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</si>
  <si>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</si>
  <si>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</si>
  <si>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</si>
  <si>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</si>
  <si>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</si>
  <si>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</si>
  <si>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</si>
  <si>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</si>
  <si>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</si>
  <si>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</si>
  <si>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</si>
  <si>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</si>
  <si>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</si>
  <si>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</si>
  <si>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</si>
  <si>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</si>
  <si>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</si>
  <si>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</si>
  <si>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</si>
  <si>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</si>
  <si>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</si>
  <si>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</si>
  <si>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</si>
  <si>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</si>
  <si>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</si>
  <si>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</si>
  <si>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</si>
  <si>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</si>
  <si>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</si>
  <si>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</si>
  <si>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</si>
  <si>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</si>
  <si>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</si>
  <si>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</si>
  <si>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</si>
  <si>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</si>
  <si>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</si>
  <si>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</si>
  <si>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</si>
  <si>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</si>
  <si>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</si>
  <si>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</si>
  <si>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</si>
  <si>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</si>
  <si>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</si>
  <si>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</si>
  <si>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</si>
  <si>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</si>
  <si>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</si>
  <si>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</si>
  <si>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</si>
  <si>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</si>
  <si>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</si>
  <si>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</si>
  <si>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</si>
  <si>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</si>
  <si>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</si>
  <si>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</si>
  <si>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</si>
  <si>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</si>
  <si>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</si>
  <si>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</si>
  <si>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</si>
  <si>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</si>
  <si>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</si>
  <si>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</si>
  <si>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</si>
  <si>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</si>
  <si>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</si>
  <si>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</si>
  <si>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</si>
  <si>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</si>
  <si>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</si>
  <si>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</si>
  <si>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</si>
  <si>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</si>
  <si>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</si>
  <si>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</si>
  <si>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</si>
  <si>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</si>
  <si>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</si>
  <si>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</si>
  <si>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</si>
  <si>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</si>
  <si>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</si>
  <si>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</si>
  <si>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</si>
  <si>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</si>
  <si>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</si>
  <si>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</si>
  <si>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</si>
  <si>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</si>
  <si>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</si>
  <si>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</si>
  <si>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</si>
  <si>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</si>
  <si>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</si>
  <si>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</si>
  <si>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</si>
  <si>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</si>
  <si>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</si>
  <si>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</si>
  <si>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</si>
  <si>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</si>
  <si>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</si>
  <si>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</si>
  <si>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</si>
  <si>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</si>
  <si>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</si>
  <si>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</si>
  <si>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</si>
  <si>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</si>
  <si>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</si>
  <si>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</si>
  <si>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</si>
  <si>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</si>
  <si>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</si>
  <si>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</si>
  <si>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</si>
  <si>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</si>
  <si>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</si>
  <si>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</si>
  <si>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</si>
  <si>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</si>
  <si>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</si>
  <si>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</si>
  <si>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</si>
  <si>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</si>
  <si>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</si>
  <si>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</si>
  <si>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</si>
  <si>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</si>
  <si>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</si>
  <si>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</si>
  <si>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</si>
  <si>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</si>
  <si>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</si>
  <si>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</si>
  <si>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</si>
  <si>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</si>
  <si>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</si>
  <si>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</si>
  <si>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</si>
  <si>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</si>
  <si>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</si>
  <si>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</si>
  <si>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</si>
  <si>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</si>
  <si>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</si>
  <si>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</si>
  <si>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</si>
  <si>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</si>
  <si>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</si>
  <si>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</si>
  <si>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</si>
  <si>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</si>
  <si>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</si>
  <si>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</si>
  <si>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</si>
  <si>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</si>
  <si>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</si>
  <si>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</si>
  <si>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</si>
  <si>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</si>
  <si>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</si>
  <si>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</si>
  <si>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</si>
  <si>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</si>
  <si>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</si>
  <si>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</si>
  <si>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</si>
  <si>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</si>
  <si>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</si>
  <si>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</si>
  <si>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</si>
  <si>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</si>
  <si>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</si>
  <si>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</si>
  <si>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</si>
  <si>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</si>
  <si>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</si>
  <si>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</si>
  <si>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</si>
  <si>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</si>
  <si>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</si>
  <si>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</si>
  <si>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</si>
  <si>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</si>
  <si>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</si>
  <si>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</si>
  <si>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</si>
  <si>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</si>
  <si>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</si>
  <si>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</si>
  <si>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</si>
  <si>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</si>
  <si>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</si>
  <si>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</si>
  <si>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</si>
  <si>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</si>
  <si>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</si>
  <si>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</si>
  <si>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</si>
  <si>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</si>
  <si>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</si>
  <si>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</si>
  <si>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</si>
  <si>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</si>
  <si>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</si>
  <si>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</si>
  <si>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</si>
  <si>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</si>
  <si>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</si>
  <si>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</si>
  <si>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</si>
  <si>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</si>
  <si>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</si>
  <si>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</si>
  <si>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</si>
  <si>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</si>
  <si>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</si>
  <si>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</si>
  <si>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</si>
  <si>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</si>
  <si>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</si>
  <si>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</si>
  <si>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</si>
  <si>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</si>
  <si>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</si>
  <si>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</si>
  <si>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</si>
  <si>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</si>
  <si>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</si>
  <si>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</si>
  <si>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</si>
  <si>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</si>
  <si>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</si>
  <si>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</si>
  <si>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</si>
  <si>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</si>
  <si>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</si>
  <si>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</si>
  <si>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</si>
  <si>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</si>
  <si>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</si>
  <si>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</si>
  <si>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</si>
  <si>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</si>
  <si>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</si>
  <si>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</si>
  <si>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</si>
  <si>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</si>
  <si>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</si>
  <si>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</si>
  <si>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</si>
  <si>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</si>
  <si>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</si>
  <si>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</si>
  <si>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</si>
  <si>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</si>
  <si>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</si>
  <si>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</si>
  <si>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</si>
  <si>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</si>
  <si>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</si>
  <si>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</si>
  <si>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</si>
  <si>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</si>
  <si>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</si>
  <si>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</si>
  <si>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</si>
  <si>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</si>
  <si>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</si>
  <si>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</si>
  <si>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</si>
  <si>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</si>
  <si>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</si>
  <si>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</si>
  <si>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</si>
  <si>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</si>
  <si>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</si>
  <si>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</si>
  <si>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</si>
  <si>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</si>
  <si>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</si>
  <si>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</si>
  <si>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</si>
  <si>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</si>
  <si>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</si>
  <si>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</si>
  <si>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</si>
  <si>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</si>
  <si>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</si>
  <si>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</si>
  <si>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</si>
  <si>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</si>
  <si>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</si>
  <si>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</si>
  <si>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</si>
  <si>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</si>
  <si>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</si>
  <si>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</si>
  <si>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</si>
  <si>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</si>
  <si>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</si>
  <si>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</si>
  <si>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</si>
  <si>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</si>
  <si>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</si>
  <si>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</si>
  <si>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</si>
  <si>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</si>
  <si>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</si>
  <si>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</si>
  <si>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</si>
  <si>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</si>
  <si>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</si>
  <si>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</si>
  <si>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</si>
  <si>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</si>
  <si>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</si>
  <si>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</si>
  <si>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</si>
  <si>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</si>
  <si>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</si>
  <si>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</si>
  <si>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</si>
  <si>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</si>
  <si>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</si>
  <si>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</si>
  <si>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</si>
  <si>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</si>
  <si>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</si>
  <si>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</si>
  <si>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</si>
  <si>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</si>
  <si>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</si>
  <si>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</si>
  <si>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</si>
  <si>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</si>
  <si>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</si>
  <si>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</si>
  <si>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</si>
  <si>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</si>
  <si>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</si>
  <si>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</si>
  <si>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</si>
  <si>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</si>
  <si>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</si>
  <si>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</si>
  <si>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</si>
  <si>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</si>
  <si>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</si>
  <si>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</si>
  <si>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</si>
  <si>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</si>
  <si>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</si>
  <si>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</si>
  <si>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</si>
  <si>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</si>
  <si>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</si>
  <si>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</si>
  <si>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</si>
  <si>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</si>
  <si>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</si>
  <si>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</si>
  <si>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</si>
  <si>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</si>
  <si>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</si>
  <si>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</si>
  <si>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</si>
  <si>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</si>
  <si>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</si>
  <si>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</si>
  <si>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</si>
  <si>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</si>
  <si>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</si>
  <si>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</si>
  <si>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</si>
  <si>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</si>
  <si>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</si>
  <si>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</si>
  <si>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</si>
  <si>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</si>
  <si>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</si>
  <si>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</si>
  <si>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</si>
  <si>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</si>
  <si>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</si>
  <si>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</si>
  <si>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</si>
  <si>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</si>
  <si>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</si>
  <si>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</si>
  <si>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</si>
  <si>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</si>
  <si>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</si>
  <si>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</si>
  <si>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</si>
  <si>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</si>
  <si>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</si>
  <si>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</si>
  <si>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</si>
  <si>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</si>
  <si>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</si>
  <si>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</si>
  <si>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</si>
  <si>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</si>
  <si>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</si>
  <si>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</si>
  <si>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</si>
  <si>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</si>
  <si>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</si>
  <si>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</si>
  <si>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</si>
  <si>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</si>
  <si>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</si>
  <si>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</si>
  <si>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</si>
  <si>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</si>
  <si>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</si>
  <si>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</si>
  <si>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</si>
  <si>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</si>
  <si>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</si>
  <si>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</si>
  <si>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</si>
  <si>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</si>
  <si>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</si>
  <si>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</si>
  <si>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</si>
  <si>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</si>
  <si>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</si>
  <si>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</si>
  <si>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</si>
  <si>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</si>
  <si>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</si>
  <si>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</si>
  <si>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</si>
  <si>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</si>
  <si>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</si>
  <si>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</si>
  <si>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</si>
  <si>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</si>
  <si>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</si>
  <si>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</si>
  <si>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</si>
  <si>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</si>
  <si>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</si>
  <si>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</si>
  <si>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</si>
  <si>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</si>
  <si>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</si>
  <si>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</si>
  <si>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</si>
  <si>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</si>
  <si>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</si>
  <si>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</si>
  <si>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</si>
  <si>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</si>
  <si>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</si>
  <si>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</si>
  <si>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</si>
  <si>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</si>
  <si>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</si>
  <si>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</si>
  <si>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</si>
  <si>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</si>
  <si>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</si>
  <si>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</si>
  <si>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</si>
  <si>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</si>
  <si>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</si>
  <si>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</si>
  <si>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</si>
  <si>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</si>
  <si>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</si>
  <si>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</si>
  <si>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</si>
  <si>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</si>
  <si>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</si>
  <si>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</si>
  <si>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</si>
  <si>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</si>
  <si>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</si>
  <si>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</si>
  <si>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</si>
  <si>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</si>
  <si>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</si>
  <si>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</si>
  <si>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</si>
  <si>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</si>
  <si>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</si>
  <si>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</si>
  <si>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</si>
  <si>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</si>
  <si>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</si>
  <si>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</si>
  <si>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</si>
  <si>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</si>
  <si>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</si>
  <si>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</si>
  <si>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</si>
  <si>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</si>
  <si>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</si>
  <si>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</si>
  <si>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</si>
  <si>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</si>
  <si>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</si>
  <si>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</si>
  <si>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</si>
  <si>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</si>
  <si>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</si>
  <si>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</si>
  <si>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</si>
  <si>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</si>
  <si>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</si>
  <si>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</si>
  <si>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</si>
  <si>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</si>
  <si>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</si>
  <si>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</si>
  <si>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</si>
  <si>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</si>
  <si>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</si>
  <si>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</si>
  <si>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</si>
  <si>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</si>
  <si>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</si>
  <si>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</si>
  <si>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</si>
  <si>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</si>
  <si>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</si>
  <si>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</si>
  <si>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</si>
  <si>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</si>
  <si>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</si>
  <si>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</si>
  <si>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</si>
  <si>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</si>
  <si>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</si>
  <si>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</si>
  <si>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</si>
  <si>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</si>
  <si>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</si>
  <si>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</si>
  <si>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</si>
  <si>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</si>
  <si>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</si>
  <si>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</si>
  <si>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</si>
  <si>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</si>
  <si>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</si>
  <si>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</si>
  <si>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</si>
  <si>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</si>
  <si>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</si>
  <si>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</si>
  <si>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</si>
  <si>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</si>
  <si>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</si>
  <si>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</si>
  <si>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</si>
  <si>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</si>
  <si>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</si>
  <si>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</si>
  <si>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</si>
  <si>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</si>
  <si>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</si>
  <si>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</si>
  <si>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</si>
  <si>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</si>
  <si>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</si>
  <si>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</si>
  <si>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</si>
  <si>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</si>
  <si>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</si>
  <si>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</si>
  <si>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</si>
  <si>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</si>
  <si>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</si>
  <si>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</si>
  <si>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</si>
  <si>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</si>
  <si>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</si>
  <si>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</si>
  <si>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</si>
  <si>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</si>
  <si>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</si>
  <si>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</si>
  <si>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</si>
  <si>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</si>
  <si>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</si>
  <si>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</si>
  <si>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</si>
  <si>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</si>
  <si>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</si>
  <si>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</si>
  <si>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</si>
  <si>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</si>
  <si>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</si>
  <si>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</si>
  <si>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</si>
  <si>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</si>
  <si>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</si>
  <si>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</si>
  <si>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</si>
  <si>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</si>
  <si>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</si>
  <si>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</si>
  <si>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</si>
  <si>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</si>
  <si>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</si>
  <si>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</si>
  <si>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</si>
  <si>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</si>
  <si>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</si>
  <si>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</si>
  <si>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</si>
  <si>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</si>
  <si>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</si>
  <si>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</si>
  <si>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</si>
  <si>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</si>
  <si>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</si>
  <si>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</si>
  <si>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</si>
  <si>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</si>
  <si>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</si>
  <si>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</si>
  <si>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</si>
  <si>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</si>
  <si>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</si>
  <si>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</si>
  <si>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</si>
  <si>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</si>
  <si>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</si>
  <si>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</si>
  <si>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</si>
  <si>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</si>
  <si>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</si>
  <si>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</si>
  <si>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</si>
  <si>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</si>
  <si>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</si>
  <si>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</si>
  <si>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</si>
  <si>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</si>
  <si>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</si>
  <si>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</si>
  <si>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</si>
  <si>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</si>
  <si>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</si>
  <si>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</si>
  <si>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</si>
  <si>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</si>
  <si>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</si>
  <si>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</si>
  <si>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</si>
  <si>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</si>
  <si>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</si>
  <si>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</si>
  <si>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</si>
  <si>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</si>
  <si>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</si>
  <si>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</si>
  <si>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</si>
  <si>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</si>
  <si>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</si>
  <si>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</si>
  <si>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</si>
  <si>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</si>
  <si>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</si>
  <si>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</si>
  <si>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</si>
  <si>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</si>
  <si>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</si>
  <si>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</si>
  <si>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</si>
  <si>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</si>
  <si>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</si>
  <si>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</si>
  <si>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</si>
  <si>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</si>
  <si>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</si>
  <si>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</si>
  <si>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</si>
  <si>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</si>
  <si>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</si>
  <si>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</si>
  <si>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</si>
  <si>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</si>
  <si>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</si>
  <si>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</si>
  <si>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</si>
  <si>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</si>
  <si>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</si>
  <si>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</si>
  <si>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</si>
  <si>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</si>
  <si>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</si>
  <si>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</si>
  <si>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</si>
  <si>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</si>
  <si>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</si>
  <si>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</si>
  <si>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</si>
  <si>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</si>
  <si>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</si>
  <si>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</si>
  <si>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</si>
  <si>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</si>
  <si>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</si>
  <si>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</si>
  <si>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</si>
  <si>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</si>
  <si>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</si>
  <si>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</si>
  <si>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</si>
  <si>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</si>
  <si>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</si>
  <si>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</si>
  <si>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</si>
  <si>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</si>
  <si>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</si>
  <si>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</si>
  <si>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</si>
  <si>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</si>
  <si>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</si>
  <si>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</si>
  <si>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</si>
  <si>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</si>
  <si>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</si>
  <si>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</si>
  <si>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</si>
  <si>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</si>
  <si>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</si>
  <si>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</si>
  <si>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</si>
  <si>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</si>
  <si>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</si>
  <si>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</si>
  <si>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</si>
  <si>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</si>
  <si>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</si>
  <si>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</si>
  <si>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</si>
  <si>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</si>
  <si>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</si>
  <si>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</si>
  <si>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</si>
  <si>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</si>
  <si>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</si>
  <si>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</si>
  <si>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</si>
  <si>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</si>
  <si>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</si>
  <si>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</si>
  <si>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</si>
  <si>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</si>
  <si>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</si>
  <si>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</si>
  <si>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</si>
  <si>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</si>
  <si>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</si>
  <si>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</si>
  <si>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</si>
  <si>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</si>
  <si>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</si>
  <si>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</si>
  <si>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</si>
  <si>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</si>
  <si>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</si>
  <si>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</si>
  <si>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</si>
  <si>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</si>
  <si>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</si>
  <si>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</si>
  <si>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</si>
  <si>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</si>
  <si>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</si>
  <si>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</si>
  <si>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</si>
  <si>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</si>
  <si>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</si>
  <si>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</si>
  <si>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</si>
  <si>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</si>
  <si>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</si>
  <si>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</si>
  <si>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</si>
  <si>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</si>
  <si>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</si>
  <si>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</si>
  <si>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</si>
  <si>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</si>
  <si>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</si>
  <si>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</si>
  <si>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</si>
  <si>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</si>
  <si>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</si>
  <si>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</si>
  <si>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</si>
  <si>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</si>
  <si>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</si>
  <si>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</si>
  <si>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</si>
  <si>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</si>
  <si>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</si>
  <si>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</si>
  <si>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</si>
  <si>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</si>
  <si>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</si>
  <si>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</si>
  <si>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</si>
  <si>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</si>
  <si>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</si>
  <si>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</si>
  <si>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</si>
  <si>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</si>
  <si>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</si>
  <si>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</si>
  <si>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</si>
  <si>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</si>
  <si>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</si>
  <si>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</si>
  <si>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</si>
  <si>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</si>
  <si>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</si>
  <si>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</si>
  <si>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</si>
  <si>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</si>
  <si>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</si>
  <si>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</si>
  <si>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</si>
  <si>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</si>
  <si>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</si>
  <si>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</si>
  <si>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</si>
  <si>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</si>
  <si>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</si>
  <si>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</si>
  <si>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</si>
  <si>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</si>
  <si>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</si>
  <si>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</si>
  <si>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</si>
  <si>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</si>
  <si>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</si>
  <si>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</si>
  <si>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</si>
  <si>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</si>
  <si>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</si>
  <si>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</si>
  <si>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</si>
  <si>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</si>
  <si>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</si>
  <si>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</si>
  <si>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</si>
  <si>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</si>
  <si>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</si>
  <si>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</si>
  <si>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</si>
  <si>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</si>
  <si>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</si>
  <si>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</si>
  <si>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</si>
  <si>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</si>
  <si>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</si>
  <si>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</si>
  <si>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</si>
  <si>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</si>
  <si>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</si>
  <si>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</si>
  <si>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</si>
  <si>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</si>
  <si>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</si>
  <si>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</si>
  <si>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</si>
  <si>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</si>
  <si>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</si>
  <si>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</si>
  <si>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</si>
  <si>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</si>
  <si>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</si>
  <si>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</si>
  <si>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</si>
  <si>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</si>
  <si>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</si>
  <si>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</si>
  <si>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</si>
  <si>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</si>
  <si>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</si>
  <si>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</si>
  <si>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</si>
  <si>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</si>
  <si>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</si>
  <si>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</si>
  <si>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</si>
  <si>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</si>
  <si>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</si>
  <si>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</si>
  <si>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</si>
  <si>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</si>
  <si>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</si>
  <si>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</si>
  <si>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</si>
  <si>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</si>
  <si>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</si>
  <si>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</si>
  <si>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</si>
  <si>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</si>
  <si>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</si>
  <si>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</si>
  <si>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</si>
  <si>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</si>
  <si>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</si>
  <si>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</si>
  <si>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</si>
  <si>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</si>
  <si>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</si>
  <si>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</si>
  <si>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</si>
  <si>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</si>
  <si>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</si>
  <si>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</si>
  <si>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</si>
  <si>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</si>
  <si>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</si>
  <si>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</si>
  <si>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</si>
  <si>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</si>
  <si>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</si>
  <si>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</si>
  <si>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</si>
  <si>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</si>
  <si>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</si>
  <si>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</si>
  <si>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</si>
  <si>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</si>
  <si>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</si>
  <si>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</si>
  <si>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</si>
  <si>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</si>
  <si>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</si>
  <si>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</si>
  <si>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</si>
  <si>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</si>
  <si>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</si>
  <si>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</si>
  <si>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</si>
  <si>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</si>
  <si>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</si>
  <si>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</si>
  <si>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</si>
  <si>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</si>
  <si>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</si>
  <si>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</si>
  <si>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</si>
  <si>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</si>
  <si>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</si>
  <si>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</si>
  <si>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</si>
  <si>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</si>
  <si>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</si>
  <si>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</si>
  <si>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</si>
  <si>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</si>
  <si>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</si>
  <si>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</si>
  <si>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</si>
  <si>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</si>
  <si>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</si>
  <si>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</si>
  <si>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</si>
  <si>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</si>
  <si>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</si>
  <si>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</si>
  <si>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</si>
  <si>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</si>
  <si>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</si>
  <si>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</si>
  <si>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</si>
  <si>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</si>
  <si>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</si>
  <si>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</si>
  <si>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</si>
  <si>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</si>
  <si>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</si>
  <si>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</si>
  <si>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</si>
  <si>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</si>
  <si>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</si>
  <si>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</si>
  <si>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</si>
  <si>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</si>
  <si>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</si>
  <si>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</si>
  <si>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</si>
  <si>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</si>
  <si>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</si>
  <si>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</si>
  <si>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</si>
  <si>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</si>
  <si>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</si>
  <si>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</si>
  <si>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</si>
  <si>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</si>
  <si>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</si>
  <si>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</si>
  <si>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</si>
  <si>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</si>
  <si>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</si>
  <si>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</si>
  <si>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</si>
  <si>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</si>
  <si>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</si>
  <si>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</si>
  <si>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</si>
  <si>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</si>
  <si>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</si>
  <si>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</si>
  <si>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</si>
  <si>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</si>
  <si>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</si>
  <si>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</si>
  <si>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</si>
  <si>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</si>
  <si>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</si>
  <si>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</si>
  <si>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</si>
  <si>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</si>
  <si>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</si>
  <si>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</si>
  <si>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</si>
  <si>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</si>
  <si>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</si>
  <si>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</si>
  <si>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</si>
  <si>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</si>
  <si>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</si>
  <si>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</si>
  <si>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</si>
  <si>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</si>
  <si>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</si>
  <si>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</si>
  <si>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</si>
  <si>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</si>
  <si>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</si>
  <si>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</si>
  <si>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</si>
  <si>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</si>
  <si>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</si>
  <si>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</si>
  <si>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</si>
  <si>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</si>
  <si>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</si>
  <si>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</si>
  <si>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</si>
  <si>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</si>
  <si>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</si>
  <si>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</si>
  <si>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</si>
  <si>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</si>
  <si>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</si>
  <si>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</si>
  <si>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</si>
  <si>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</si>
  <si>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</si>
  <si>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</si>
  <si>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</si>
  <si>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</si>
  <si>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</si>
  <si>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</si>
  <si>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</si>
  <si>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</si>
  <si>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</si>
  <si>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</si>
  <si>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</si>
  <si>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</si>
  <si>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</si>
  <si>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</si>
  <si>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</si>
  <si>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</si>
  <si>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</si>
  <si>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</si>
  <si>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</si>
  <si>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</si>
  <si>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</si>
  <si>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</si>
  <si>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</si>
  <si>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</si>
  <si>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</si>
  <si>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</si>
  <si>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</si>
  <si>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</si>
  <si>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</si>
  <si>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</si>
  <si>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</si>
  <si>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</si>
  <si>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</si>
  <si>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</si>
  <si>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</si>
  <si>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</si>
  <si>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</si>
  <si>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</si>
  <si>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</si>
  <si>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</si>
  <si>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</si>
  <si>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</si>
  <si>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</si>
  <si>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</si>
  <si>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</si>
  <si>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</si>
  <si>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</si>
  <si>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</si>
  <si>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</si>
  <si>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</si>
  <si>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</si>
  <si>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</si>
  <si>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</si>
  <si>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</si>
  <si>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</si>
  <si>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</si>
  <si>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</si>
  <si>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</si>
  <si>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</si>
  <si>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</si>
  <si>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</si>
  <si>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</si>
  <si>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</si>
  <si>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</si>
  <si>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</si>
  <si>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</si>
  <si>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</si>
  <si>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</si>
  <si>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</si>
  <si>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</si>
  <si>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</si>
  <si>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</si>
  <si>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</si>
  <si>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</si>
  <si>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</si>
  <si>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</si>
  <si>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</si>
  <si>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</si>
  <si>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</si>
  <si>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</si>
  <si>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</si>
  <si>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</si>
  <si>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</si>
  <si>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</si>
  <si>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</si>
  <si>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</si>
  <si>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</si>
  <si>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</si>
  <si>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</si>
  <si>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</si>
  <si>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</si>
  <si>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</si>
  <si>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</si>
  <si>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</si>
  <si>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</si>
  <si>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</si>
  <si>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</si>
  <si>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</si>
  <si>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</si>
  <si>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</si>
  <si>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</si>
  <si>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</si>
  <si>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</si>
  <si>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</si>
  <si>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</si>
  <si>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</si>
  <si>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</si>
  <si>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</si>
  <si>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</si>
  <si>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</si>
  <si>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</si>
  <si>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</si>
  <si>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</si>
  <si>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</si>
  <si>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</si>
  <si>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</si>
  <si>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</si>
  <si>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</si>
  <si>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</si>
  <si>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</si>
  <si>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</si>
  <si>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</si>
  <si>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</si>
  <si>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</si>
  <si>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</si>
  <si>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</si>
  <si>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</si>
  <si>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</si>
  <si>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</si>
  <si>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</si>
  <si>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</si>
  <si>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</si>
  <si>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</si>
  <si>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</si>
  <si>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</si>
  <si>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</si>
  <si>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</si>
  <si>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</si>
  <si>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</si>
  <si>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</si>
  <si>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</si>
  <si>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</si>
  <si>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</si>
  <si>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</si>
  <si>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</si>
  <si>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</si>
  <si>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</si>
  <si>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</si>
  <si>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</si>
  <si>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</si>
  <si>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</si>
  <si>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</si>
  <si>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</si>
  <si>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</si>
  <si>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</si>
  <si>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</si>
  <si>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</si>
  <si>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</si>
  <si>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</si>
  <si>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</si>
  <si>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</si>
  <si>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</si>
  <si>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</si>
  <si>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</si>
  <si>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</si>
  <si>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</si>
  <si>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</si>
  <si>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</si>
  <si>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</si>
  <si>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</si>
  <si>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</si>
  <si>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</si>
  <si>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</si>
  <si>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</si>
  <si>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</si>
  <si>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</si>
  <si>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</si>
  <si>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</si>
  <si>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</si>
  <si>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</si>
  <si>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</si>
  <si>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</si>
  <si>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</si>
  <si>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</si>
  <si>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</si>
  <si>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</si>
  <si>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</si>
  <si>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</si>
  <si>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</si>
  <si>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</si>
  <si>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</si>
  <si>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</si>
  <si>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</si>
  <si>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</si>
  <si>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</si>
  <si>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</si>
  <si>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</si>
  <si>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</si>
  <si>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</si>
  <si>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</si>
  <si>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</si>
  <si>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</si>
  <si>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</si>
  <si>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</si>
  <si>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</si>
  <si>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</si>
  <si>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</si>
  <si>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</si>
  <si>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</si>
  <si>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</si>
  <si>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</si>
  <si>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</si>
  <si>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</si>
  <si>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</si>
  <si>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</si>
  <si>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</si>
  <si>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</si>
  <si>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</si>
  <si>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</si>
  <si>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</si>
  <si>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</si>
  <si>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</si>
  <si>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</si>
  <si>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</si>
  <si>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</si>
  <si>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</si>
  <si>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</si>
  <si>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</si>
  <si>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</si>
  <si>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</si>
  <si>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</si>
  <si>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</si>
  <si>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</si>
  <si>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</si>
  <si>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</si>
  <si>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</si>
  <si>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</si>
  <si>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</si>
  <si>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</si>
  <si>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</si>
  <si>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</si>
  <si>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</si>
  <si>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</si>
  <si>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</si>
  <si>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</si>
  <si>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</si>
  <si>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</si>
  <si>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</si>
  <si>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</si>
  <si>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</si>
  <si>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</si>
  <si>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</si>
  <si>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</si>
  <si>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</si>
  <si>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</si>
  <si>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</si>
  <si>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</si>
  <si>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</si>
  <si>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</si>
  <si>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</si>
  <si>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</si>
  <si>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</si>
  <si>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</si>
  <si>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</si>
  <si>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</si>
  <si>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</si>
  <si>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</si>
  <si>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</si>
  <si>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</si>
  <si>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</si>
  <si>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</si>
  <si>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</si>
  <si>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</si>
  <si>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</si>
  <si>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</si>
  <si>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</si>
  <si>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</si>
  <si>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</si>
  <si>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</si>
  <si>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</si>
  <si>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</si>
  <si>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</si>
  <si>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</si>
  <si>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</si>
  <si>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</si>
  <si>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</si>
  <si>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</si>
  <si>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</si>
  <si>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</si>
  <si>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</si>
  <si>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</si>
  <si>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</si>
  <si>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</si>
  <si>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</si>
  <si>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</si>
  <si>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</si>
  <si>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</si>
  <si>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</si>
  <si>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</si>
  <si>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</si>
  <si>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</si>
  <si>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</si>
  <si>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</si>
  <si>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</si>
  <si>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</si>
  <si>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</si>
  <si>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</si>
  <si>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</si>
  <si>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</si>
  <si>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</si>
  <si>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</si>
  <si>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</si>
  <si>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</si>
  <si>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</si>
  <si>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</si>
  <si>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</si>
  <si>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</si>
  <si>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</si>
  <si>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</si>
  <si>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</si>
  <si>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</si>
  <si>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</si>
  <si>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</si>
  <si>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</si>
  <si>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</si>
  <si>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</si>
  <si>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</si>
  <si>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</si>
  <si>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</si>
  <si>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</si>
  <si>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</si>
  <si>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</si>
  <si>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</si>
  <si>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</si>
  <si>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</si>
  <si>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</si>
  <si>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</si>
  <si>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</si>
  <si>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</si>
  <si>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</si>
  <si>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</si>
  <si>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</si>
  <si>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</si>
  <si>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</si>
  <si>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</si>
  <si>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</si>
  <si>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</si>
  <si>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</si>
  <si>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</si>
  <si>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</si>
  <si>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</si>
  <si>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</si>
  <si>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</si>
  <si>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</si>
  <si>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</si>
  <si>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</si>
  <si>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</si>
  <si>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</si>
  <si>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</si>
  <si>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</si>
  <si>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</si>
  <si>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</si>
  <si>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</si>
  <si>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</si>
  <si>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</si>
  <si>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</si>
  <si>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</si>
  <si>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</si>
  <si>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</si>
  <si>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</si>
  <si>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</si>
  <si>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</si>
  <si>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</si>
  <si>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</si>
  <si>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</si>
  <si>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</si>
  <si>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</si>
  <si>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</si>
  <si>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</si>
  <si>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</si>
  <si>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</si>
  <si>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</si>
  <si>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</si>
  <si>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</si>
  <si>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</si>
  <si>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</si>
  <si>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</si>
  <si>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</si>
  <si>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</si>
  <si>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</si>
  <si>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</si>
  <si>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</si>
  <si>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</si>
  <si>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</si>
  <si>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</si>
  <si>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</si>
  <si>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</si>
  <si>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</si>
  <si>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</si>
  <si>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</si>
  <si>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</si>
  <si>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</si>
  <si>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</si>
  <si>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</si>
  <si>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</si>
  <si>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</si>
  <si>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</si>
  <si>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</si>
  <si>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</si>
  <si>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</si>
  <si>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</si>
  <si>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</si>
  <si>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</si>
  <si>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</si>
  <si>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</si>
  <si>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</si>
  <si>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</si>
  <si>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</si>
  <si>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</si>
  <si>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</si>
  <si>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</si>
  <si>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</si>
  <si>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</si>
  <si>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</si>
  <si>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</si>
  <si>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</si>
  <si>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</si>
  <si>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</si>
  <si>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</si>
  <si>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</si>
  <si>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</si>
  <si>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</si>
  <si>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</si>
  <si>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</si>
  <si>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</si>
  <si>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</si>
  <si>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</si>
  <si>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</si>
  <si>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</si>
  <si>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</si>
  <si>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</si>
  <si>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</si>
  <si>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</si>
  <si>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</si>
  <si>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</si>
  <si>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</si>
  <si>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</si>
  <si>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</si>
  <si>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</si>
  <si>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</si>
  <si>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</si>
  <si>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</si>
  <si>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</si>
  <si>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</si>
  <si>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</si>
  <si>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</si>
  <si>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</si>
  <si>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</si>
  <si>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</si>
  <si>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</si>
  <si>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</si>
  <si>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</si>
  <si>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</si>
  <si>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</si>
  <si>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</si>
  <si>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</si>
  <si>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</si>
  <si>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</si>
  <si>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</si>
  <si>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</si>
  <si>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</si>
  <si>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</si>
  <si>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</si>
  <si>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</si>
  <si>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</si>
  <si>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</si>
  <si>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</si>
  <si>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</si>
  <si>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</si>
  <si>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</si>
  <si>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</si>
  <si>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</si>
  <si>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</si>
  <si>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</si>
  <si>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</si>
  <si>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</si>
  <si>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</si>
  <si>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</si>
  <si>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</si>
  <si>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</si>
  <si>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</si>
  <si>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</si>
  <si>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</si>
  <si>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</si>
  <si>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</si>
  <si>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</si>
  <si>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</si>
  <si>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</si>
  <si>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</si>
  <si>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</si>
  <si>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</si>
  <si>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</si>
  <si>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</si>
  <si>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</si>
  <si>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</si>
  <si>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</si>
  <si>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</si>
  <si>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</si>
  <si>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</si>
  <si>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</si>
  <si>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</si>
  <si>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</si>
  <si>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</si>
  <si>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</si>
  <si>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</si>
  <si>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</si>
  <si>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</si>
  <si>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</si>
  <si>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</si>
  <si>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</si>
  <si>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</si>
  <si>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</si>
  <si>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</si>
  <si>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</si>
  <si>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</si>
  <si>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</si>
  <si>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</si>
  <si>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</si>
  <si>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</si>
  <si>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</si>
  <si>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</si>
  <si>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</si>
  <si>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</si>
  <si>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</si>
  <si>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</si>
  <si>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</si>
  <si>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</si>
  <si>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</si>
  <si>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</si>
  <si>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</si>
  <si>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</si>
  <si>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</si>
  <si>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</si>
  <si>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</si>
  <si>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</si>
  <si>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</si>
  <si>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</si>
  <si>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</si>
  <si>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</si>
  <si>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</si>
  <si>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</si>
  <si>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</si>
  <si>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</si>
  <si>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</si>
  <si>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</si>
  <si>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</si>
  <si>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</si>
  <si>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</si>
  <si>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</si>
  <si>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</si>
  <si>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</si>
  <si>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</si>
  <si>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</si>
  <si>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</si>
  <si>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</si>
  <si>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</si>
  <si>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</si>
  <si>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</si>
  <si>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</si>
  <si>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</si>
  <si>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</si>
  <si>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</si>
  <si>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</si>
  <si>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</si>
  <si>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</si>
  <si>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</si>
  <si>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</si>
  <si>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</si>
  <si>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</si>
  <si>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</si>
  <si>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</si>
  <si>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</si>
  <si>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</si>
  <si>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</si>
  <si>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</si>
  <si>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</si>
  <si>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</si>
  <si>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</si>
  <si>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</si>
  <si>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</si>
  <si>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</si>
  <si>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</si>
  <si>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</si>
  <si>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</si>
  <si>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</si>
  <si>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</si>
  <si>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</si>
  <si>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</si>
  <si>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</si>
  <si>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</si>
  <si>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</si>
  <si>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</si>
  <si>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</si>
  <si>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</si>
  <si>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</si>
  <si>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</si>
  <si>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</si>
  <si>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</si>
  <si>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</si>
  <si>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</si>
  <si>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</si>
  <si>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</si>
  <si>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</si>
  <si>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</si>
  <si>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</si>
  <si>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</si>
  <si>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</si>
  <si>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</si>
  <si>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</si>
  <si>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</si>
  <si>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</si>
  <si>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</si>
  <si>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</si>
  <si>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</si>
  <si>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</si>
  <si>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</si>
  <si>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</si>
  <si>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</si>
  <si>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</si>
  <si>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</si>
  <si>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</si>
  <si>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</si>
  <si>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</si>
  <si>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</si>
  <si>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</si>
  <si>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</si>
  <si>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</si>
  <si>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</si>
  <si>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</si>
  <si>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</si>
  <si>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</si>
  <si>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</si>
  <si>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</si>
  <si>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</si>
  <si>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</si>
  <si>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</si>
  <si>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</si>
  <si>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</si>
  <si>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</si>
  <si>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</si>
  <si>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</si>
  <si>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</si>
  <si>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</si>
  <si>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</si>
  <si>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</si>
  <si>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</si>
  <si>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</si>
  <si>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</si>
  <si>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</si>
  <si>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</si>
  <si>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</si>
  <si>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</si>
  <si>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</si>
  <si>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</si>
  <si>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</si>
  <si>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</si>
  <si>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</si>
  <si>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</si>
  <si>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</si>
  <si>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</si>
  <si>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</si>
  <si>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</si>
  <si>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</si>
  <si>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</si>
  <si>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</si>
  <si>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</si>
  <si>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</si>
  <si>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</si>
  <si>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</si>
  <si>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</si>
  <si>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</si>
  <si>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</si>
  <si>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</si>
  <si>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</si>
  <si>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</si>
  <si>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</si>
  <si>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</si>
  <si>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</si>
  <si>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</si>
  <si>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</si>
  <si>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</si>
  <si>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</si>
  <si>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</si>
  <si>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</si>
  <si>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</si>
  <si>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</si>
  <si>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</si>
  <si>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</si>
  <si>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</si>
  <si>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</si>
  <si>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</si>
  <si>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</si>
  <si>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</si>
  <si>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</si>
  <si>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</si>
  <si>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</si>
  <si>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</si>
  <si>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</si>
  <si>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</si>
  <si>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</si>
  <si>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</si>
  <si>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</si>
  <si>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</si>
  <si>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</si>
  <si>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</si>
  <si>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</si>
  <si>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</si>
  <si>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</si>
  <si>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</si>
  <si>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</si>
  <si>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</si>
  <si>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</si>
  <si>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</si>
  <si>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</si>
  <si>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</si>
  <si>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</si>
  <si>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</si>
  <si>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</si>
  <si>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</si>
  <si>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</si>
  <si>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</si>
  <si>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</si>
  <si>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</si>
  <si>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</si>
  <si>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</si>
  <si>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</si>
  <si>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</si>
  <si>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</si>
  <si>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</si>
  <si>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</si>
  <si>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</si>
  <si>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</si>
  <si>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</si>
  <si>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</si>
  <si>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</si>
  <si>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</si>
  <si>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</si>
  <si>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</si>
  <si>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</si>
  <si>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</si>
  <si>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</si>
  <si>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</si>
  <si>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</si>
  <si>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</si>
  <si>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</si>
  <si>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</si>
  <si>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</si>
  <si>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</si>
  <si>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</si>
  <si>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</si>
  <si>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</si>
  <si>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</si>
  <si>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</si>
  <si>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</si>
  <si>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</si>
  <si>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</si>
  <si>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</si>
  <si>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</si>
  <si>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</si>
  <si>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</si>
  <si>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</si>
  <si>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</si>
  <si>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</si>
  <si>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</si>
  <si>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</si>
  <si>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</si>
  <si>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</si>
  <si>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</si>
  <si>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</si>
  <si>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</si>
  <si>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</si>
  <si>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</si>
  <si>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</si>
  <si>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</si>
  <si>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</si>
  <si>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</si>
  <si>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</si>
  <si>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</si>
  <si>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</si>
  <si>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</si>
  <si>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</si>
  <si>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</si>
  <si>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</si>
  <si>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</si>
  <si>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</si>
  <si>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</si>
  <si>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</si>
  <si>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</si>
  <si>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</si>
  <si>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</si>
  <si>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</si>
  <si>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</si>
  <si>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</si>
  <si>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</si>
  <si>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</si>
  <si>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</si>
  <si>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</si>
  <si>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</si>
  <si>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</si>
  <si>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</si>
  <si>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</si>
  <si>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</si>
  <si>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</si>
  <si>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</si>
  <si>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</si>
  <si>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</si>
  <si>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</si>
  <si>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</si>
  <si>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</si>
  <si>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</si>
  <si>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</si>
  <si>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</si>
  <si>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</si>
  <si>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</si>
  <si>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</si>
  <si>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</si>
  <si>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</si>
  <si>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</si>
  <si>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</si>
  <si>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</si>
  <si>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</si>
  <si>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</si>
  <si>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</si>
  <si>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</si>
  <si>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</si>
  <si>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</si>
  <si>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</si>
  <si>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</si>
  <si>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</si>
  <si>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</si>
  <si>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</si>
  <si>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</si>
  <si>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</si>
  <si>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</si>
  <si>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</si>
  <si>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</si>
  <si>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</si>
  <si>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</si>
  <si>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</si>
  <si>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</si>
  <si>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</si>
  <si>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</si>
  <si>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</si>
  <si>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</si>
  <si>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</si>
  <si>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</si>
  <si>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</si>
  <si>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</si>
  <si>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</si>
  <si>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</si>
  <si>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</si>
  <si>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</si>
  <si>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</si>
  <si>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</si>
  <si>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</si>
  <si>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</si>
  <si>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</si>
  <si>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</si>
  <si>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</si>
  <si>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</si>
  <si>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</si>
  <si>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</si>
  <si>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</si>
  <si>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</si>
  <si>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</si>
  <si>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</si>
  <si>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</si>
  <si>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</si>
  <si>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</si>
  <si>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</si>
  <si>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</si>
  <si>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</si>
  <si>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</si>
  <si>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</si>
  <si>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</si>
  <si>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</si>
  <si>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</si>
  <si>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</si>
  <si>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</si>
  <si>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</si>
  <si>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</si>
  <si>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</si>
  <si>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</si>
  <si>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</si>
  <si>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</si>
  <si>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</si>
  <si>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</si>
  <si>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</si>
  <si>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</si>
  <si>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</si>
  <si>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</si>
  <si>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</si>
  <si>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</si>
  <si>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</si>
  <si>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</si>
  <si>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</si>
  <si>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</si>
  <si>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</si>
  <si>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</si>
  <si>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</si>
  <si>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</si>
  <si>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</si>
  <si>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</si>
  <si>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</si>
  <si>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</si>
  <si>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</si>
  <si>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</si>
  <si>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</si>
  <si>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</si>
  <si>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</si>
  <si>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</si>
  <si>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</si>
  <si>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</si>
  <si>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</si>
  <si>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</si>
  <si>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</si>
  <si>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</si>
  <si>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</si>
  <si>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</si>
  <si>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</si>
  <si>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</si>
  <si>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</si>
  <si>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</si>
  <si>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</si>
  <si>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</si>
  <si>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</si>
  <si>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</si>
  <si>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</si>
  <si>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</si>
  <si>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</si>
  <si>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</si>
  <si>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</si>
  <si>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</si>
  <si>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</si>
  <si>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</si>
  <si>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</si>
  <si>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</si>
  <si>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</si>
  <si>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</si>
  <si>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</si>
  <si>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</si>
  <si>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</si>
  <si>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</si>
  <si>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</si>
  <si>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</si>
  <si>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</si>
  <si>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</si>
  <si>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</si>
  <si>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</si>
  <si>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</si>
  <si>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</si>
  <si>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</si>
  <si>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</si>
  <si>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</si>
  <si>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</si>
  <si>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</si>
  <si>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</si>
  <si>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</si>
  <si>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</si>
  <si>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</si>
  <si>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</si>
  <si>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</si>
  <si>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</si>
  <si>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</si>
  <si>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</si>
  <si>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</si>
  <si>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</si>
  <si>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</si>
  <si>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</si>
  <si>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</si>
  <si>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</si>
  <si>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</si>
  <si>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</si>
  <si>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</si>
  <si>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</si>
  <si>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</si>
  <si>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</si>
  <si>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</si>
  <si>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</si>
  <si>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</si>
  <si>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</si>
  <si>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</si>
  <si>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</si>
  <si>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</si>
  <si>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</si>
  <si>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</si>
  <si>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</si>
  <si>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</si>
  <si>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</si>
  <si>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</si>
  <si>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</si>
  <si>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</si>
  <si>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</si>
  <si>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</si>
  <si>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</si>
  <si>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</si>
  <si>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</si>
  <si>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</si>
  <si>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</si>
  <si>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</si>
  <si>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</si>
  <si>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</si>
  <si>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</si>
  <si>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</si>
  <si>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</si>
  <si>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</si>
  <si>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</si>
  <si>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</si>
  <si>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</si>
  <si>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</si>
  <si>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</si>
  <si>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</si>
  <si>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</si>
  <si>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</si>
  <si>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</si>
  <si>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</si>
  <si>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</si>
  <si>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</si>
  <si>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</si>
  <si>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</si>
  <si>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</si>
  <si>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</si>
  <si>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</si>
  <si>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</si>
  <si>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</si>
  <si>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</si>
  <si>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</si>
  <si>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</si>
  <si>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</si>
  <si>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</si>
  <si>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</si>
  <si>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</si>
  <si>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</si>
  <si>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</si>
  <si>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</si>
  <si>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</si>
  <si>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</si>
  <si>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</si>
  <si>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</si>
  <si>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</si>
  <si>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</si>
  <si>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</si>
  <si>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</si>
  <si>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</si>
  <si>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</si>
  <si>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</si>
  <si>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</si>
  <si>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</si>
  <si>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</si>
  <si>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</si>
  <si>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</si>
  <si>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</si>
  <si>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</si>
  <si>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</si>
  <si>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</si>
  <si>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</si>
  <si>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</si>
  <si>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</si>
  <si>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</si>
  <si>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</si>
  <si>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</si>
  <si>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</si>
  <si>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</si>
  <si>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</si>
  <si>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</si>
  <si>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</si>
  <si>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</si>
  <si>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</si>
  <si>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</si>
  <si>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</si>
  <si>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</si>
  <si>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</si>
  <si>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</si>
  <si>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</si>
  <si>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</si>
  <si>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</si>
  <si>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</si>
  <si>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</si>
  <si>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</si>
  <si>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</si>
  <si>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</si>
  <si>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</si>
  <si>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</si>
  <si>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</si>
  <si>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</si>
  <si>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</si>
  <si>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</si>
  <si>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</si>
  <si>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</si>
  <si>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</si>
  <si>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</si>
  <si>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</si>
  <si>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</si>
  <si>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</si>
  <si>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</si>
  <si>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</si>
  <si>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</si>
  <si>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</si>
  <si>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</si>
  <si>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</si>
  <si>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</si>
  <si>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</si>
  <si>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</si>
  <si>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</si>
  <si>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</si>
  <si>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</si>
  <si>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</si>
  <si>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</si>
  <si>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</si>
  <si>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</si>
  <si>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</si>
  <si>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</si>
  <si>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</si>
  <si>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</si>
  <si>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</si>
  <si>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</si>
  <si>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</si>
  <si>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</si>
  <si>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</si>
  <si>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</si>
  <si>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</si>
  <si>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</si>
  <si>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</si>
  <si>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</si>
  <si>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</si>
  <si>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</si>
  <si>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</si>
  <si>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</si>
  <si>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</si>
  <si>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</si>
  <si>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</si>
  <si>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</si>
  <si>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</si>
  <si>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</si>
  <si>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</si>
  <si>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</si>
  <si>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</si>
  <si>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</si>
  <si>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</si>
  <si>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</si>
  <si>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</si>
  <si>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</si>
  <si>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</si>
  <si>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</si>
  <si>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</si>
  <si>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</si>
  <si>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</si>
  <si>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</si>
  <si>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</si>
  <si>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</si>
  <si>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</si>
  <si>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</si>
  <si>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</si>
  <si>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</si>
  <si>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</si>
  <si>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</si>
  <si>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</si>
  <si>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</si>
  <si>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</si>
  <si>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</si>
  <si>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</si>
  <si>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</si>
  <si>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</si>
  <si>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</si>
  <si>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</si>
  <si>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</si>
  <si>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</si>
  <si>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</si>
  <si>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</si>
  <si>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</si>
  <si>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</si>
  <si>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</si>
  <si>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</si>
  <si>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</si>
  <si>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</si>
  <si>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</si>
  <si>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</si>
  <si>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</si>
  <si>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</si>
  <si>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</si>
  <si>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</si>
  <si>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</si>
  <si>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</si>
  <si>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</si>
  <si>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</si>
  <si>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</si>
  <si>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</si>
  <si>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</si>
  <si>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</si>
  <si>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</si>
  <si>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</si>
  <si>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</si>
  <si>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</si>
  <si>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</si>
  <si>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</si>
  <si>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</si>
  <si>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</si>
  <si>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</si>
  <si>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</si>
  <si>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</si>
  <si>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</si>
  <si>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</si>
  <si>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</si>
  <si>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</si>
  <si>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</si>
  <si>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</si>
  <si>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</si>
  <si>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</si>
  <si>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</si>
  <si>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</si>
  <si>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</si>
  <si>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</si>
  <si>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</si>
  <si>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</si>
  <si>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</si>
  <si>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</si>
  <si>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</si>
  <si>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</si>
  <si>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</si>
  <si>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</si>
  <si>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</si>
  <si>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</si>
  <si>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</si>
  <si>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</si>
  <si>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</si>
  <si>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</si>
  <si>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</si>
  <si>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</si>
  <si>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</si>
  <si>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</si>
  <si>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</si>
  <si>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</si>
  <si>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</si>
  <si>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</si>
  <si>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</si>
  <si>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</si>
  <si>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</si>
  <si>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</si>
  <si>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</si>
  <si>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</si>
  <si>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</si>
  <si>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</si>
  <si>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</si>
  <si>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</si>
  <si>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</si>
  <si>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</si>
  <si>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</si>
  <si>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</si>
  <si>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</si>
  <si>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</si>
  <si>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</si>
  <si>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</si>
  <si>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</si>
  <si>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</si>
  <si>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</si>
  <si>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</si>
  <si>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</si>
  <si>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</si>
  <si>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</si>
  <si>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</si>
  <si>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</si>
  <si>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</si>
  <si>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</si>
  <si>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</si>
  <si>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</si>
  <si>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</si>
  <si>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</si>
  <si>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</si>
  <si>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</si>
  <si>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</si>
  <si>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</si>
  <si>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</si>
  <si>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</si>
  <si>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</si>
  <si>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</si>
  <si>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</si>
  <si>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</si>
  <si>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</si>
  <si>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</si>
  <si>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</si>
  <si>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</si>
  <si>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</si>
  <si>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</si>
  <si>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</si>
  <si>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</si>
  <si>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</si>
  <si>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</si>
  <si>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</si>
  <si>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</si>
  <si>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</si>
  <si>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</si>
  <si>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</si>
  <si>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</si>
  <si>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</si>
  <si>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</si>
  <si>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</si>
  <si>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</si>
  <si>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</si>
  <si>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</si>
  <si>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</si>
  <si>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</si>
  <si>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</si>
  <si>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</si>
  <si>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</si>
  <si>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</si>
  <si>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</si>
  <si>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</si>
  <si>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</si>
  <si>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</si>
  <si>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</si>
  <si>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</si>
  <si>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</si>
  <si>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</si>
  <si>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</si>
  <si>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</si>
  <si>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</si>
  <si>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</si>
  <si>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</si>
  <si>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</si>
  <si>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</si>
  <si>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</si>
  <si>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</si>
  <si>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</si>
  <si>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</si>
  <si>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</si>
  <si>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</si>
  <si>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</si>
  <si>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</si>
  <si>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</si>
  <si>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</si>
  <si>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</si>
  <si>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</si>
  <si>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</si>
  <si>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</si>
  <si>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</si>
  <si>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</si>
  <si>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</si>
  <si>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</si>
  <si>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</si>
  <si>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</si>
  <si>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</si>
  <si>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</si>
  <si>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</si>
  <si>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</si>
  <si>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</si>
  <si>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</si>
  <si>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</si>
  <si>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</si>
  <si>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</si>
  <si>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</si>
  <si>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</si>
  <si>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</si>
  <si>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</si>
  <si>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</si>
  <si>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</si>
  <si>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</si>
  <si>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</si>
  <si>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</si>
  <si>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</si>
  <si>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</si>
  <si>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</si>
  <si>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</si>
  <si>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</si>
  <si>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</si>
  <si>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</si>
  <si>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</si>
  <si>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</si>
  <si>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</si>
  <si>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</si>
  <si>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</si>
  <si>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</si>
  <si>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</si>
  <si>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</si>
  <si>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</si>
  <si>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</si>
  <si>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</si>
  <si>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</si>
  <si>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</si>
  <si>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</si>
  <si>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</si>
  <si>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</si>
  <si>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</si>
  <si>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</si>
  <si>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</si>
  <si>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</si>
  <si>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</si>
  <si>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</si>
  <si>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</si>
  <si>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</si>
  <si>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</si>
  <si>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</si>
  <si>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</si>
  <si>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</si>
  <si>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</si>
  <si>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</si>
  <si>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</si>
  <si>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</si>
  <si>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</si>
  <si>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</si>
  <si>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</si>
  <si>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</si>
  <si>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</si>
  <si>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</si>
  <si>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</si>
  <si>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</si>
  <si>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</si>
  <si>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</si>
  <si>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</si>
  <si>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</si>
  <si>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</si>
  <si>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</si>
  <si>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</si>
  <si>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</si>
  <si>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</si>
  <si>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</si>
  <si>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</si>
  <si>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</si>
  <si>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</si>
  <si>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</si>
  <si>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</si>
  <si>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</si>
  <si>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</si>
  <si>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</si>
  <si>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</si>
  <si>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</si>
  <si>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</si>
  <si>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</si>
  <si>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</si>
  <si>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</si>
  <si>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</si>
  <si>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</si>
  <si>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</si>
  <si>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</si>
  <si>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</si>
  <si>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</si>
  <si>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</si>
  <si>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</si>
  <si>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</si>
  <si>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</si>
  <si>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</si>
  <si>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</si>
  <si>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</si>
  <si>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</si>
  <si>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</si>
  <si>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</si>
  <si>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</si>
  <si>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</si>
  <si>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</si>
  <si>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</si>
  <si>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</si>
  <si>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</si>
  <si>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</si>
  <si>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</si>
  <si>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</si>
  <si>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</si>
  <si>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</si>
  <si>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</si>
  <si>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</si>
  <si>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</si>
  <si>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</si>
  <si>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</si>
  <si>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</si>
  <si>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</si>
  <si>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</si>
  <si>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</si>
  <si>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</si>
  <si>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</si>
  <si>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</si>
  <si>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</si>
  <si>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</si>
  <si>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</si>
  <si>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</si>
  <si>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</si>
  <si>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</si>
  <si>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</si>
  <si>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</si>
  <si>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</si>
  <si>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</si>
  <si>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</si>
  <si>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</si>
  <si>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</si>
  <si>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</si>
  <si>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</si>
  <si>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</si>
  <si>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</si>
  <si>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</si>
  <si>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</si>
  <si>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</si>
  <si>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</si>
  <si>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</si>
  <si>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</si>
  <si>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</si>
  <si>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</si>
  <si>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</si>
  <si>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</si>
  <si>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</si>
  <si>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</si>
  <si>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</si>
  <si>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</si>
  <si>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</si>
  <si>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</si>
  <si>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</si>
  <si>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</si>
  <si>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</si>
  <si>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</si>
  <si>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</si>
  <si>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</si>
  <si>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</si>
  <si>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</si>
  <si>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</si>
  <si>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</si>
  <si>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</si>
  <si>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</si>
  <si>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</si>
  <si>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</si>
  <si>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</si>
  <si>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</si>
  <si>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</si>
  <si>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</si>
  <si>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</si>
  <si>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</si>
  <si>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</si>
  <si>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</si>
  <si>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</si>
  <si>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</si>
  <si>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</si>
  <si>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</si>
  <si>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</si>
  <si>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</si>
  <si>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</si>
  <si>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</si>
  <si>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</si>
  <si>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</si>
  <si>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</si>
  <si>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</si>
  <si>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</si>
  <si>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</si>
  <si>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</si>
  <si>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</si>
  <si>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</si>
  <si>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</si>
  <si>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</si>
  <si>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</si>
  <si>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</si>
  <si>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</si>
  <si>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</si>
  <si>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</si>
  <si>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</si>
  <si>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</si>
  <si>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</si>
  <si>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</si>
  <si>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</si>
  <si>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</si>
  <si>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</si>
  <si>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</si>
  <si>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</si>
  <si>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</si>
  <si>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</si>
  <si>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</si>
  <si>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</si>
  <si>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</si>
  <si>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</si>
  <si>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</si>
  <si>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</si>
  <si>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</si>
  <si>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</si>
  <si>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</si>
  <si>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</si>
  <si>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</si>
  <si>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</si>
  <si>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</si>
  <si>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</si>
  <si>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</si>
  <si>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</si>
  <si>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</si>
  <si>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</si>
  <si>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</si>
  <si>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</si>
  <si>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</si>
  <si>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</si>
  <si>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</si>
  <si>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</si>
  <si>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</si>
  <si>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</si>
  <si>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</si>
  <si>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</si>
  <si>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</si>
  <si>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</si>
  <si>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</si>
  <si>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</si>
  <si>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</si>
  <si>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</si>
  <si>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</si>
  <si>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</si>
  <si>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</si>
  <si>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</si>
  <si>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</si>
  <si>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</si>
  <si>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</si>
  <si>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</si>
  <si>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</si>
  <si>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</si>
  <si>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</si>
  <si>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</si>
  <si>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</si>
  <si>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</si>
  <si>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</si>
  <si>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</si>
  <si>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</si>
  <si>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</si>
  <si>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</si>
  <si>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</si>
  <si>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</si>
  <si>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</si>
  <si>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</si>
  <si>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</si>
  <si>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</si>
  <si>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</si>
  <si>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</si>
  <si>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</si>
  <si>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</si>
  <si>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</si>
  <si>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</si>
  <si>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</si>
  <si>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</si>
  <si>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</si>
  <si>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</si>
  <si>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</si>
  <si>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</si>
  <si>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</si>
  <si>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</si>
  <si>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</si>
  <si>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</si>
  <si>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</si>
  <si>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</si>
  <si>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</si>
  <si>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</si>
  <si>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</si>
  <si>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</si>
  <si>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</si>
  <si>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</si>
  <si>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</si>
  <si>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</si>
  <si>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</si>
  <si>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</si>
  <si>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</si>
  <si>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</si>
  <si>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</si>
  <si>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</si>
  <si>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</si>
  <si>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</si>
  <si>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</si>
  <si>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</si>
  <si>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</si>
  <si>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</si>
  <si>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</si>
  <si>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</si>
  <si>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</si>
  <si>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</si>
  <si>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</si>
  <si>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</si>
  <si>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</si>
  <si>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</si>
  <si>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</si>
  <si>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</si>
  <si>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</si>
  <si>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</si>
  <si>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</si>
  <si>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</si>
  <si>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</si>
  <si>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</si>
  <si>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</si>
  <si>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</si>
  <si>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</si>
  <si>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</si>
  <si>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</si>
  <si>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</si>
  <si>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</si>
  <si>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</si>
  <si>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</si>
  <si>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</si>
  <si>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</si>
  <si>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</si>
  <si>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</si>
  <si>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</si>
  <si>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</si>
  <si>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</si>
  <si>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</si>
  <si>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</si>
  <si>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</si>
  <si>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</si>
  <si>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</si>
  <si>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</si>
  <si>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</si>
  <si>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</si>
  <si>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</si>
  <si>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</si>
  <si>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</si>
  <si>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</si>
  <si>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</si>
  <si>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</si>
  <si>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</si>
  <si>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</si>
  <si>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</si>
  <si>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</si>
  <si>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</si>
  <si>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</si>
  <si>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</si>
  <si>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</si>
  <si>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</si>
  <si>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</si>
  <si>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</si>
  <si>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</si>
  <si>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</si>
  <si>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</si>
  <si>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</si>
  <si>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</si>
  <si>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</si>
  <si>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</si>
  <si>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</si>
  <si>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</si>
  <si>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</si>
  <si>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</si>
  <si>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</si>
  <si>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</si>
  <si>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</si>
  <si>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</si>
  <si>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</si>
  <si>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</si>
  <si>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</si>
  <si>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</si>
  <si>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</si>
  <si>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</si>
  <si>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</si>
  <si>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</si>
  <si>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</si>
  <si>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</si>
  <si>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</si>
  <si>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</si>
  <si>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</si>
  <si>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</si>
  <si>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</si>
  <si>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</si>
  <si>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</si>
  <si>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</si>
  <si>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</si>
  <si>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</si>
  <si>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</si>
  <si>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</si>
  <si>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</si>
  <si>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</si>
  <si>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</si>
  <si>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</si>
  <si>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</si>
  <si>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</si>
  <si>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</si>
  <si>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</si>
  <si>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</si>
  <si>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</si>
  <si>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</si>
  <si>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</si>
  <si>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</si>
  <si>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</si>
  <si>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</si>
  <si>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</si>
  <si>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</si>
  <si>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</si>
  <si>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</si>
  <si>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</si>
  <si>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</si>
  <si>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</si>
  <si>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</si>
  <si>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</si>
  <si>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</si>
  <si>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</si>
  <si>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</si>
  <si>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</si>
  <si>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</si>
  <si>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</si>
  <si>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</si>
  <si>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</si>
  <si>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</si>
  <si>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</si>
  <si>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</si>
  <si>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</si>
  <si>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</si>
  <si>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</si>
  <si>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</si>
  <si>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</si>
  <si>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</si>
  <si>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</si>
  <si>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</si>
  <si>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</si>
  <si>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</si>
  <si>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</si>
  <si>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</si>
  <si>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</si>
  <si>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</si>
  <si>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</si>
  <si>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</si>
  <si>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</si>
  <si>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</si>
  <si>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</si>
  <si>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</si>
  <si>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</si>
  <si>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</si>
  <si>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</si>
  <si>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</si>
  <si>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</si>
  <si>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</si>
  <si>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</si>
  <si>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</si>
  <si>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</si>
  <si>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</si>
  <si>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</si>
  <si>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</si>
  <si>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</si>
  <si>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</si>
  <si>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</si>
  <si>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</si>
  <si>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</si>
  <si>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</si>
  <si>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</si>
  <si>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</si>
  <si>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</si>
  <si>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</si>
  <si>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</si>
  <si>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</si>
  <si>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</si>
  <si>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</si>
  <si>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</si>
  <si>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</si>
  <si>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</si>
  <si>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</si>
  <si>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</si>
  <si>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</si>
  <si>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</si>
  <si>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</si>
  <si>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</si>
  <si>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</si>
  <si>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</si>
  <si>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</si>
  <si>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</si>
  <si>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</si>
  <si>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</si>
  <si>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</si>
  <si>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</si>
  <si>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</si>
  <si>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</si>
  <si>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</si>
  <si>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</si>
  <si>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</si>
  <si>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</si>
  <si>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</si>
  <si>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</si>
  <si>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</si>
  <si>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</si>
  <si>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</si>
  <si>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</si>
  <si>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</si>
  <si>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</si>
  <si>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</si>
  <si>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</si>
  <si>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</si>
  <si>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</si>
  <si>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</si>
  <si>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</si>
  <si>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</si>
  <si>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</si>
  <si>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</si>
  <si>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</si>
  <si>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</si>
  <si>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</si>
  <si>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</si>
  <si>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</si>
  <si>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</si>
  <si>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</si>
  <si>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</si>
  <si>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</si>
  <si>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</si>
  <si>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</si>
  <si>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</si>
  <si>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</si>
  <si>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</si>
  <si>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</si>
  <si>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</si>
  <si>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</si>
  <si>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</si>
  <si>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</si>
  <si>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</si>
  <si>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</si>
  <si>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</si>
  <si>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</si>
  <si>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</si>
  <si>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</si>
  <si>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</si>
  <si>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</si>
  <si>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</si>
  <si>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</si>
  <si>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</si>
  <si>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</si>
  <si>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</si>
  <si>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</si>
  <si>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</si>
  <si>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</si>
  <si>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</si>
  <si>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</si>
  <si>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</si>
  <si>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</si>
  <si>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</si>
  <si>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</si>
  <si>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</si>
  <si>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</si>
  <si>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</si>
  <si>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</si>
  <si>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</si>
  <si>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</si>
  <si>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</si>
  <si>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</si>
  <si>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</si>
  <si>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</si>
  <si>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</si>
  <si>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</si>
  <si>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</si>
  <si>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</si>
  <si>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</si>
  <si>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</si>
  <si>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</si>
  <si>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</si>
  <si>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</si>
  <si>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</si>
  <si>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</si>
  <si>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</si>
  <si>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</si>
  <si>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</si>
  <si>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</si>
  <si>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</si>
  <si>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</si>
  <si>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</si>
  <si>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</si>
  <si>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</si>
  <si>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</si>
  <si>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</si>
  <si>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</si>
  <si>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</si>
  <si>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</si>
  <si>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</si>
  <si>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</si>
  <si>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</si>
  <si>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</si>
  <si>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</si>
  <si>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</si>
  <si>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</si>
  <si>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</si>
  <si>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</si>
  <si>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</si>
  <si>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</si>
  <si>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</si>
  <si>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</si>
  <si>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</si>
  <si>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</si>
  <si>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</si>
  <si>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</si>
  <si>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</si>
  <si>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</si>
  <si>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</si>
  <si>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</si>
  <si>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</si>
  <si>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</si>
  <si>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</si>
  <si>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</si>
  <si>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</si>
  <si>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</si>
  <si>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</si>
  <si>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</si>
  <si>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</si>
  <si>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</si>
  <si>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</si>
  <si>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</si>
  <si>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</si>
  <si>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</si>
  <si>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</si>
  <si>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</si>
  <si>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</si>
  <si>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</si>
  <si>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</si>
  <si>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</si>
  <si>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</si>
  <si>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</si>
  <si>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</si>
  <si>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</si>
  <si>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</si>
  <si>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</si>
  <si>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</si>
  <si>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</si>
  <si>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</si>
  <si>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</si>
  <si>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</si>
  <si>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</si>
  <si>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</si>
  <si>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</si>
  <si>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</si>
  <si>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</si>
  <si>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</si>
  <si>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</si>
  <si>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</si>
  <si>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</si>
  <si>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</si>
  <si>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</si>
  <si>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</si>
  <si>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</si>
  <si>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</si>
  <si>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</si>
  <si>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</si>
  <si>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</si>
  <si>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</si>
  <si>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</si>
  <si>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</si>
  <si>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</si>
  <si>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</si>
  <si>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</si>
  <si>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</si>
  <si>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</si>
  <si>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</si>
  <si>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</si>
  <si>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</si>
  <si>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</si>
  <si>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</si>
  <si>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</si>
  <si>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</si>
  <si>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</si>
  <si>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</si>
  <si>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</si>
  <si>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</si>
  <si>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</si>
  <si>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</si>
  <si>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</si>
  <si>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</si>
  <si>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</si>
  <si>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</si>
  <si>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</si>
  <si>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</si>
  <si>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</si>
  <si>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</si>
  <si>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</si>
  <si>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</si>
  <si>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</si>
  <si>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</si>
  <si>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</si>
  <si>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</si>
  <si>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</si>
  <si>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</si>
  <si>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</si>
  <si>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</si>
  <si>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</si>
  <si>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</si>
  <si>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</si>
  <si>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</si>
  <si>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</si>
  <si>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</si>
  <si>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</si>
  <si>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</si>
  <si>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</si>
  <si>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</si>
  <si>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</si>
  <si>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</si>
  <si>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</si>
  <si>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</si>
  <si>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</si>
  <si>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</si>
  <si>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</si>
  <si>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</si>
  <si>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</si>
  <si>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</si>
  <si>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</si>
  <si>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</si>
  <si>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</si>
  <si>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</si>
  <si>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</si>
  <si>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</si>
  <si>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</si>
  <si>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</si>
  <si>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</si>
  <si>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</si>
  <si>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</si>
  <si>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</si>
  <si>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</si>
  <si>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</si>
  <si>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</si>
  <si>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</si>
  <si>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</si>
  <si>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</si>
  <si>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</si>
  <si>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</si>
  <si>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</si>
  <si>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</si>
  <si>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</si>
  <si>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</si>
  <si>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</si>
  <si>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</si>
  <si>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</si>
  <si>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</si>
  <si>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</si>
  <si>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</si>
  <si>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</si>
  <si>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</si>
  <si>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</si>
  <si>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</si>
  <si>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</si>
  <si>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</si>
  <si>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</si>
  <si>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</si>
  <si>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</si>
  <si>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</si>
  <si>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</si>
  <si>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</si>
  <si>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</si>
  <si>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</si>
  <si>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</si>
  <si>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</si>
  <si>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</si>
  <si>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</si>
  <si>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</si>
  <si>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</si>
  <si>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</si>
  <si>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</si>
  <si>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</si>
  <si>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</si>
  <si>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</si>
  <si>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</si>
  <si>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</si>
  <si>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</si>
  <si>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</si>
  <si>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</si>
  <si>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</si>
  <si>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</si>
  <si>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</si>
  <si>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</si>
  <si>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</si>
  <si>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</si>
  <si>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</si>
  <si>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</si>
  <si>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</si>
  <si>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</si>
  <si>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</si>
  <si>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</si>
  <si>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</si>
  <si>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</si>
  <si>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</si>
  <si>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</si>
  <si>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</si>
  <si>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</si>
  <si>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</si>
  <si>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</si>
  <si>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</si>
  <si>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</si>
  <si>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</si>
  <si>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</si>
  <si>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</si>
  <si>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</si>
  <si>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</si>
  <si>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</si>
  <si>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</si>
  <si>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</si>
  <si>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</si>
  <si>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</si>
  <si>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</si>
  <si>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</si>
  <si>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</si>
  <si>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</si>
  <si>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</si>
  <si>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</si>
  <si>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</si>
  <si>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</si>
  <si>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</si>
  <si>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</si>
  <si>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</si>
  <si>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</si>
  <si>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</si>
  <si>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</si>
  <si>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</si>
  <si>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</si>
  <si>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</si>
  <si>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</si>
  <si>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</si>
  <si>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</si>
  <si>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</si>
  <si>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</si>
  <si>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</si>
  <si>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</si>
  <si>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</si>
  <si>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</si>
  <si>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</si>
  <si>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</si>
  <si>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</si>
  <si>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</si>
  <si>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</si>
  <si>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</si>
  <si>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</si>
  <si>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</si>
  <si>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</si>
  <si>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</si>
  <si>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</si>
  <si>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</si>
  <si>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</si>
  <si>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</si>
  <si>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</si>
  <si>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</si>
  <si>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</si>
  <si>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</si>
  <si>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</si>
  <si>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</si>
  <si>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</si>
  <si>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</si>
  <si>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</si>
  <si>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</si>
  <si>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</si>
  <si>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</si>
  <si>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</si>
  <si>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</si>
  <si>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</si>
  <si>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</si>
  <si>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</si>
  <si>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</si>
  <si>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</si>
  <si>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</si>
  <si>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</si>
  <si>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</si>
  <si>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</si>
  <si>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</si>
  <si>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</si>
  <si>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</si>
  <si>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</si>
  <si>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</si>
  <si>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</si>
  <si>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</si>
  <si>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</si>
  <si>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</si>
  <si>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</si>
  <si>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</si>
  <si>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</si>
  <si>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</si>
  <si>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</si>
  <si>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</si>
  <si>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</si>
  <si>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</si>
  <si>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</si>
  <si>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</si>
  <si>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</si>
  <si>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</si>
  <si>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</si>
  <si>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</si>
  <si>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</si>
  <si>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</si>
  <si>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</si>
  <si>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</si>
  <si>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</si>
  <si>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</si>
  <si>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</si>
  <si>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</si>
  <si>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</si>
  <si>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</si>
  <si>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</si>
  <si>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</si>
  <si>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</si>
  <si>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</si>
  <si>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</si>
  <si>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</si>
  <si>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</si>
  <si>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</si>
  <si>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</si>
  <si>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</si>
  <si>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</si>
  <si>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</si>
  <si>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</si>
  <si>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</si>
  <si>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</si>
  <si>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</si>
  <si>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</si>
  <si>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</si>
  <si>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</si>
  <si>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</si>
  <si>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</si>
  <si>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</si>
  <si>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</si>
  <si>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</si>
  <si>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</si>
  <si>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</si>
  <si>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</si>
  <si>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</si>
  <si>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</si>
  <si>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</si>
  <si>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</si>
  <si>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</si>
  <si>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</si>
  <si>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</si>
  <si>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</si>
  <si>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</si>
  <si>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</si>
  <si>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</si>
  <si>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</si>
  <si>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</si>
  <si>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</si>
  <si>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</si>
  <si>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</si>
  <si>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</si>
  <si>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</si>
  <si>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</si>
  <si>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</si>
  <si>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</si>
  <si>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</si>
  <si>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</si>
  <si>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</si>
  <si>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</si>
  <si>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</si>
  <si>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</si>
  <si>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</si>
  <si>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</si>
  <si>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</si>
  <si>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</si>
  <si>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</si>
  <si>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</si>
  <si>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</si>
  <si>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</si>
  <si>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</si>
  <si>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</si>
  <si>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</si>
  <si>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</si>
  <si>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</si>
  <si>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</si>
  <si>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</si>
  <si>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</si>
  <si>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</si>
  <si>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</si>
  <si>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</si>
  <si>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</si>
  <si>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</si>
  <si>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</si>
  <si>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</si>
  <si>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</si>
  <si>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</si>
  <si>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</si>
  <si>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</si>
  <si>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</si>
  <si>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</si>
  <si>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</si>
  <si>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</si>
  <si>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</si>
  <si>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</si>
  <si>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</si>
  <si>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</si>
  <si>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</si>
  <si>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</si>
  <si>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</si>
  <si>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</si>
  <si>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</si>
  <si>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</si>
  <si>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</si>
  <si>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</si>
  <si>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</si>
  <si>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</si>
  <si>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</si>
  <si>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</si>
  <si>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</si>
  <si>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</si>
  <si>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</si>
  <si>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</si>
  <si>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</si>
  <si>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</si>
  <si>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</si>
  <si>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</si>
  <si>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</si>
  <si>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</si>
  <si>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</si>
  <si>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</si>
  <si>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</si>
  <si>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</si>
  <si>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</si>
  <si>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</si>
  <si>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</si>
  <si>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</si>
  <si>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</si>
  <si>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</si>
  <si>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</si>
  <si>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</si>
  <si>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</si>
  <si>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</si>
  <si>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</si>
  <si>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</si>
  <si>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</si>
  <si>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</si>
  <si>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</si>
  <si>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</si>
  <si>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</si>
  <si>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</si>
  <si>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</si>
  <si>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</si>
  <si>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</si>
  <si>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</si>
  <si>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</si>
  <si>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</si>
  <si>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</si>
  <si>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</si>
  <si>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</si>
  <si>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</si>
  <si>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</si>
  <si>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</si>
  <si>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</si>
  <si>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</si>
  <si>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</si>
  <si>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</si>
  <si>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</si>
  <si>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</si>
  <si>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</si>
  <si>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</si>
  <si>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</si>
  <si>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</si>
  <si>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</si>
  <si>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</si>
  <si>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</si>
  <si>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</si>
  <si>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</si>
  <si>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</si>
  <si>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</si>
  <si>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</si>
  <si>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</si>
  <si>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</si>
  <si>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</si>
  <si>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</si>
  <si>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</si>
  <si>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</si>
  <si>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</si>
  <si>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</si>
  <si>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</si>
  <si>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</si>
  <si>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</si>
  <si>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</si>
  <si>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</si>
  <si>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</si>
  <si>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</si>
  <si>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</si>
  <si>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</si>
  <si>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</si>
  <si>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</si>
  <si>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</si>
  <si>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</si>
  <si>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</si>
  <si>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</si>
  <si>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</si>
  <si>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</si>
  <si>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</si>
  <si>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</si>
  <si>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</si>
  <si>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</si>
  <si>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</si>
  <si>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</si>
  <si>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</si>
  <si>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</si>
  <si>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</si>
  <si>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</si>
  <si>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</si>
  <si>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</si>
  <si>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</si>
  <si>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</si>
  <si>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</si>
  <si>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</si>
  <si>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</si>
  <si>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</si>
  <si>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</si>
  <si>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</si>
  <si>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</si>
  <si>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</si>
  <si>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</si>
  <si>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</si>
  <si>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</si>
  <si>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</si>
  <si>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</si>
  <si>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</si>
  <si>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</si>
  <si>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</si>
  <si>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</si>
  <si>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</si>
  <si>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</si>
  <si>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</si>
  <si>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</si>
  <si>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</si>
  <si>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</si>
  <si>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</si>
  <si>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</si>
  <si>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</si>
  <si>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</si>
  <si>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</si>
  <si>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</si>
  <si>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</si>
  <si>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</si>
  <si>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</si>
  <si>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</si>
  <si>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</si>
  <si>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</si>
  <si>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</si>
  <si>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</si>
  <si>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</si>
  <si>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</si>
  <si>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</si>
  <si>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</si>
  <si>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</si>
  <si>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</si>
  <si>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</si>
  <si>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</si>
  <si>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</si>
  <si>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</si>
  <si>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</si>
  <si>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</si>
  <si>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</si>
  <si>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</si>
  <si>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</si>
  <si>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</si>
  <si>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</si>
  <si>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</si>
  <si>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</si>
  <si>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</si>
  <si>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</si>
  <si>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</si>
  <si>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</si>
  <si>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</si>
  <si>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</si>
  <si>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</si>
  <si>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</si>
  <si>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</si>
  <si>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</si>
  <si>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</si>
  <si>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</si>
  <si>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</si>
  <si>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</si>
  <si>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</si>
  <si>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</si>
  <si>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</si>
  <si>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</si>
  <si>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</si>
  <si>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</si>
  <si>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</si>
  <si>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</si>
  <si>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</si>
  <si>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</si>
  <si>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</si>
  <si>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</si>
  <si>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</si>
  <si>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</si>
  <si>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</si>
  <si>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</si>
  <si>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</si>
  <si>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</si>
  <si>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</si>
  <si>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</si>
  <si>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</si>
  <si>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</si>
  <si>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</si>
  <si>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</si>
  <si>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</si>
  <si>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</si>
  <si>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</si>
  <si>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</si>
  <si>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</si>
  <si>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</si>
  <si>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</si>
  <si>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</si>
  <si>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</si>
  <si>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</si>
  <si>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</si>
  <si>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</si>
  <si>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</si>
  <si>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</si>
  <si>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</si>
  <si>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</si>
  <si>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</si>
  <si>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</si>
  <si>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</si>
  <si>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</si>
  <si>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</si>
  <si>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</si>
  <si>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</si>
  <si>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</si>
  <si>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</si>
  <si>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</si>
  <si>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</si>
  <si>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</si>
  <si>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</si>
  <si>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</si>
  <si>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</si>
  <si>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</si>
  <si>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</si>
  <si>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</si>
  <si>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</si>
  <si>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</si>
  <si>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</si>
  <si>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</si>
  <si>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</si>
  <si>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</si>
  <si>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</si>
  <si>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</si>
  <si>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</si>
  <si>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</si>
  <si>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</si>
  <si>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</si>
  <si>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</si>
  <si>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</si>
  <si>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</si>
  <si>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</si>
  <si>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</si>
  <si>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</si>
  <si>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</si>
  <si>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</si>
  <si>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</si>
  <si>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</si>
  <si>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</si>
  <si>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</si>
  <si>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</si>
  <si>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</si>
  <si>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</si>
  <si>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</si>
  <si>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</si>
  <si>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</si>
  <si>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</si>
  <si>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</si>
  <si>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</si>
  <si>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</si>
  <si>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</si>
  <si>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</si>
  <si>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</si>
  <si>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</si>
  <si>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</si>
  <si>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</si>
  <si>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</si>
  <si>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</si>
  <si>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</si>
  <si>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</si>
  <si>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</si>
  <si>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</si>
  <si>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</si>
  <si>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</si>
  <si>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</si>
  <si>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</si>
  <si>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</si>
  <si>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</si>
  <si>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</si>
  <si>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</si>
  <si>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</si>
  <si>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</si>
  <si>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</si>
  <si>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</si>
  <si>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</si>
  <si>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</si>
  <si>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</si>
  <si>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</si>
  <si>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</si>
  <si>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</si>
  <si>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</si>
  <si>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</si>
  <si>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</si>
  <si>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</si>
  <si>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</si>
  <si>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</si>
  <si>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</si>
  <si>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</si>
  <si>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</si>
  <si>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</si>
  <si>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</si>
  <si>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</si>
  <si>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</si>
  <si>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</si>
  <si>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</si>
  <si>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</si>
  <si>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</si>
  <si>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</si>
  <si>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</si>
  <si>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</si>
  <si>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</si>
  <si>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</si>
  <si>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</si>
  <si>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</si>
  <si>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</si>
  <si>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</si>
  <si>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</si>
  <si>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</si>
  <si>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</si>
  <si>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</si>
  <si>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</si>
  <si>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</si>
  <si>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</si>
  <si>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</si>
  <si>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</si>
  <si>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</si>
  <si>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</si>
  <si>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</si>
  <si>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</si>
  <si>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</si>
  <si>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</si>
  <si>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</si>
  <si>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</si>
  <si>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</si>
  <si>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</si>
  <si>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</si>
  <si>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</si>
  <si>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</si>
  <si>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</si>
  <si>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</si>
  <si>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</si>
  <si>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</si>
  <si>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</si>
  <si>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</si>
  <si>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</si>
  <si>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</si>
  <si>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</si>
  <si>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</si>
  <si>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</si>
  <si>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</si>
  <si>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</si>
  <si>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</si>
  <si>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</si>
  <si>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</si>
  <si>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</si>
  <si>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</si>
  <si>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</si>
  <si>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</si>
  <si>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</si>
  <si>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</si>
  <si>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</si>
  <si>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</si>
  <si>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</si>
  <si>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</si>
  <si>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</si>
  <si>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</si>
  <si>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</si>
  <si>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</si>
  <si>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</si>
  <si>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</si>
  <si>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</si>
  <si>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</si>
  <si>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</si>
  <si>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</si>
  <si>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</si>
  <si>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</si>
  <si>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</si>
  <si>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</si>
  <si>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</si>
  <si>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</si>
  <si>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</si>
  <si>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</si>
  <si>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</si>
  <si>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</si>
  <si>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</si>
  <si>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</si>
  <si>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</si>
  <si>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</si>
  <si>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</si>
  <si>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</si>
  <si>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</si>
  <si>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</si>
  <si>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</si>
  <si>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</si>
  <si>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</si>
  <si>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</si>
  <si>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</si>
  <si>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</si>
  <si>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</si>
  <si>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</si>
  <si>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</si>
  <si>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</si>
  <si>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</si>
  <si>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</si>
  <si>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</si>
  <si>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</si>
  <si>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</si>
  <si>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</si>
  <si>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</si>
  <si>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</si>
  <si>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</si>
  <si>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</si>
  <si>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</si>
  <si>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</si>
  <si>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</si>
  <si>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</si>
  <si>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</si>
  <si>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</si>
  <si>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</si>
  <si>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</si>
  <si>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</si>
  <si>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</si>
  <si>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</si>
  <si>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</si>
  <si>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</si>
  <si>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</si>
  <si>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</si>
  <si>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</si>
  <si>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</si>
  <si>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</si>
  <si>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</si>
  <si>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</si>
  <si>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</si>
  <si>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</si>
  <si>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</si>
  <si>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</si>
  <si>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</si>
  <si>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</si>
  <si>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</si>
  <si>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</si>
  <si>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</si>
  <si>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</si>
  <si>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</si>
  <si>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</si>
  <si>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</si>
  <si>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</si>
  <si>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</si>
  <si>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</si>
  <si>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</si>
  <si>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</si>
  <si>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</si>
  <si>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</si>
  <si>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</si>
  <si>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</si>
  <si>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</si>
  <si>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</si>
  <si>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</si>
  <si>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</si>
  <si>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</si>
  <si>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</si>
  <si>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</si>
  <si>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</si>
  <si>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</si>
  <si>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</si>
  <si>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</si>
  <si>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</si>
  <si>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</si>
  <si>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</si>
  <si>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</si>
  <si>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</si>
  <si>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</si>
  <si>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</si>
  <si>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</si>
  <si>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</si>
  <si>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</si>
  <si>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</si>
  <si>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</si>
  <si>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</si>
  <si>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</si>
  <si>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</si>
  <si>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</si>
  <si>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</si>
  <si>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</si>
  <si>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</si>
  <si>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</si>
  <si>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</si>
  <si>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</si>
  <si>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</si>
  <si>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</si>
  <si>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</si>
  <si>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</si>
  <si>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</si>
  <si>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</si>
  <si>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</si>
  <si>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</si>
  <si>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</si>
  <si>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</si>
  <si>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</si>
  <si>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</si>
  <si>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</si>
  <si>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</si>
  <si>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</si>
  <si>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</si>
  <si>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</si>
  <si>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</si>
  <si>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</si>
  <si>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</si>
  <si>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</si>
  <si>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</si>
  <si>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</si>
  <si>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</si>
  <si>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</si>
  <si>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</si>
  <si>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</si>
  <si>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</si>
  <si>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</si>
  <si>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</si>
  <si>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</si>
  <si>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</si>
  <si>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</si>
  <si>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</si>
  <si>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</si>
  <si>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</si>
  <si>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</si>
  <si>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</si>
  <si>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</si>
  <si>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</si>
  <si>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</si>
  <si>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</si>
  <si>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</si>
  <si>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</si>
  <si>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</si>
  <si>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</si>
  <si>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</si>
  <si>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</si>
  <si>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</si>
  <si>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</si>
  <si>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</si>
  <si>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</si>
  <si>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</si>
  <si>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</si>
  <si>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</si>
  <si>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</si>
  <si>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</si>
  <si>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</si>
  <si>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</si>
  <si>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</si>
  <si>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</si>
  <si>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</si>
  <si>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</si>
  <si>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</si>
  <si>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</si>
  <si>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</si>
  <si>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</si>
  <si>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</si>
  <si>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</si>
  <si>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</si>
  <si>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</si>
  <si>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</si>
  <si>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</si>
  <si>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</si>
  <si>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</si>
  <si>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</si>
  <si>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</si>
  <si>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</si>
  <si>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</si>
  <si>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</si>
  <si>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</si>
  <si>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</si>
  <si>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</si>
  <si>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</si>
  <si>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</si>
  <si>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</si>
  <si>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</si>
  <si>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</si>
  <si>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</si>
  <si>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</si>
  <si>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</si>
  <si>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</si>
  <si>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</si>
  <si>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</si>
  <si>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</si>
  <si>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</si>
  <si>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</si>
  <si>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</si>
  <si>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</si>
  <si>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</si>
  <si>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</si>
  <si>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</si>
  <si>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</si>
  <si>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</si>
  <si>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</si>
  <si>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</si>
  <si>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</si>
  <si>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</si>
  <si>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</si>
  <si>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</si>
  <si>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</si>
  <si>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</si>
  <si>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</si>
  <si>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</si>
  <si>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</si>
  <si>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</si>
  <si>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</si>
  <si>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</si>
  <si>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</si>
  <si>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</si>
  <si>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</si>
  <si>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</si>
  <si>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</si>
  <si>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</si>
  <si>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</si>
  <si>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</si>
  <si>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</si>
  <si>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</si>
  <si>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</si>
  <si>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</si>
  <si>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</si>
  <si>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</si>
  <si>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</si>
  <si>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</si>
  <si>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</si>
  <si>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</si>
  <si>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</si>
  <si>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</si>
  <si>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</si>
  <si>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</si>
  <si>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</si>
  <si>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</si>
  <si>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</si>
  <si>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</si>
  <si>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</si>
  <si>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</si>
  <si>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</si>
  <si>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</si>
  <si>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</si>
  <si>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</si>
  <si>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</si>
  <si>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</si>
  <si>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</si>
  <si>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</si>
  <si>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</si>
  <si>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</si>
  <si>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</si>
  <si>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</si>
  <si>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</si>
  <si>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</si>
  <si>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</si>
  <si>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</si>
  <si>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</si>
  <si>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</si>
  <si>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</si>
  <si>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</si>
  <si>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</si>
  <si>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</si>
  <si>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</si>
  <si>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</si>
  <si>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</si>
  <si>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</si>
  <si>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</si>
  <si>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</si>
  <si>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</si>
  <si>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</si>
  <si>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</si>
  <si>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</si>
  <si>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</si>
  <si>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</si>
  <si>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</si>
  <si>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</si>
  <si>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</si>
  <si>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</si>
  <si>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</si>
  <si>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</si>
  <si>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</si>
  <si>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</si>
  <si>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</si>
  <si>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</si>
  <si>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</si>
  <si>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</si>
  <si>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</si>
  <si>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</si>
  <si>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</si>
  <si>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</si>
  <si>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</si>
  <si>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</si>
  <si>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</si>
  <si>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</si>
  <si>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</si>
  <si>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</si>
  <si>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</si>
  <si>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</si>
  <si>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</si>
  <si>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</si>
  <si>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</si>
  <si>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</si>
  <si>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</si>
  <si>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</si>
  <si>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</si>
  <si>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</si>
  <si>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</si>
  <si>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</si>
  <si>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</si>
  <si>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</si>
  <si>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</si>
  <si>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</si>
  <si>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</si>
  <si>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</si>
  <si>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</si>
  <si>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</si>
  <si>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</si>
  <si>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</si>
  <si>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</si>
  <si>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</si>
  <si>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</si>
  <si>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</si>
  <si>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</si>
  <si>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</si>
  <si>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</si>
  <si>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</si>
  <si>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</si>
  <si>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</si>
  <si>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</si>
  <si>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</si>
  <si>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</si>
  <si>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</si>
  <si>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</si>
  <si>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</si>
  <si>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</si>
  <si>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</si>
  <si>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</si>
  <si>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</si>
  <si>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</si>
  <si>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</si>
  <si>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</si>
  <si>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</si>
  <si>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</si>
  <si>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</si>
  <si>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</si>
  <si>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</si>
  <si>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</si>
  <si>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</si>
  <si>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</si>
  <si>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</si>
  <si>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</si>
  <si>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</si>
  <si>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</si>
  <si>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</si>
  <si>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</si>
  <si>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</si>
  <si>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</si>
  <si>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</si>
  <si>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</si>
  <si>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</si>
  <si>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</si>
  <si>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</si>
  <si>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</si>
  <si>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</si>
  <si>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</si>
  <si>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</si>
  <si>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</si>
  <si>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</si>
  <si>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</si>
  <si>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</si>
  <si>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</si>
  <si>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</si>
  <si>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</si>
  <si>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</si>
  <si>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</si>
  <si>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</si>
  <si>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</si>
  <si>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</si>
  <si>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</si>
  <si>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</si>
  <si>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</si>
  <si>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</si>
  <si>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</si>
  <si>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</si>
  <si>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</si>
  <si>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</si>
  <si>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</si>
  <si>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</si>
  <si>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</si>
  <si>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</si>
  <si>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</si>
  <si>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</si>
  <si>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</si>
  <si>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</si>
  <si>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</si>
  <si>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</si>
  <si>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</si>
  <si>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</si>
  <si>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</si>
  <si>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</si>
  <si>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</si>
  <si>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</si>
  <si>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</si>
  <si>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</si>
  <si>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</si>
  <si>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</si>
  <si>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</si>
  <si>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</si>
  <si>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</si>
  <si>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</si>
  <si>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</si>
  <si>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</si>
  <si>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</si>
  <si>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</si>
  <si>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</si>
  <si>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</si>
  <si>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</si>
  <si>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</si>
  <si>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</si>
  <si>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</si>
  <si>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</si>
  <si>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</si>
  <si>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</si>
  <si>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</si>
  <si>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</si>
  <si>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</si>
  <si>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</si>
  <si>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</si>
  <si>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</si>
  <si>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</si>
  <si>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</si>
  <si>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</si>
  <si>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</si>
  <si>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</si>
  <si>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</si>
  <si>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</si>
  <si>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</si>
  <si>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</si>
  <si>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</si>
  <si>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</si>
  <si>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</si>
  <si>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</si>
  <si>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</si>
  <si>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</si>
  <si>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</si>
  <si>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</si>
  <si>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</si>
  <si>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</si>
  <si>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</si>
  <si>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</si>
  <si>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</si>
  <si>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</si>
  <si>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</si>
  <si>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</si>
  <si>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</si>
  <si>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</si>
  <si>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</si>
  <si>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</si>
  <si>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</si>
  <si>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</si>
  <si>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</si>
  <si>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</si>
  <si>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</si>
  <si>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</si>
  <si>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</si>
  <si>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</si>
  <si>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</si>
  <si>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</si>
  <si>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</si>
  <si>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</si>
  <si>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</si>
  <si>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</si>
  <si>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</si>
  <si>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</si>
  <si>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</si>
  <si>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</si>
  <si>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</si>
  <si>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</si>
  <si>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</si>
  <si>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</si>
  <si>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</si>
  <si>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</si>
  <si>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</si>
  <si>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</si>
  <si>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</si>
  <si>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</si>
  <si>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</si>
  <si>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</si>
  <si>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</si>
  <si>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</si>
  <si>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</si>
  <si>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</si>
  <si>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</si>
  <si>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</si>
  <si>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</si>
  <si>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</si>
  <si>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</si>
  <si>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</si>
  <si>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</si>
  <si>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</si>
  <si>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</si>
  <si>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</si>
  <si>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</si>
  <si>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</si>
  <si>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</si>
  <si>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</si>
  <si>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</si>
  <si>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</si>
  <si>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</si>
  <si>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</si>
  <si>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</si>
  <si>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</si>
  <si>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</si>
  <si>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</si>
  <si>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</si>
  <si>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</si>
  <si>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</si>
  <si>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</si>
  <si>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</si>
  <si>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</si>
  <si>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</si>
  <si>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</si>
  <si>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</si>
  <si>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</si>
  <si>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</si>
  <si>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</si>
  <si>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</si>
  <si>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</si>
  <si>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</si>
  <si>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</si>
  <si>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</si>
  <si>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</si>
  <si>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</si>
  <si>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</si>
  <si>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</si>
  <si>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</si>
  <si>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</si>
  <si>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</si>
  <si>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</si>
  <si>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</si>
  <si>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</si>
  <si>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</si>
  <si>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</si>
  <si>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</si>
  <si>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</si>
  <si>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</si>
  <si>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</si>
  <si>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</si>
  <si>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</si>
  <si>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</si>
  <si>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</si>
  <si>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</si>
  <si>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</si>
  <si>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</si>
  <si>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</si>
  <si>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</si>
  <si>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</si>
  <si>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</si>
  <si>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</si>
  <si>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</si>
  <si>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</si>
  <si>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</si>
  <si>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</si>
  <si>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</si>
  <si>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</si>
  <si>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</si>
  <si>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</si>
  <si>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</si>
  <si>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</si>
  <si>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</si>
  <si>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</si>
  <si>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</si>
  <si>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</si>
  <si>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</si>
  <si>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</si>
  <si>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</si>
  <si>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</si>
  <si>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</si>
  <si>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</si>
  <si>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</si>
  <si>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</si>
  <si>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</si>
  <si>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</si>
  <si>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</si>
  <si>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</si>
  <si>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</si>
  <si>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</si>
  <si>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</si>
  <si>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</si>
  <si>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</si>
  <si>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</si>
  <si>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</si>
  <si>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</si>
  <si>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</si>
  <si>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</si>
  <si>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</si>
  <si>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</si>
  <si>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</si>
  <si>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</si>
  <si>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</si>
  <si>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</si>
  <si>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</si>
  <si>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</si>
  <si>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</si>
  <si>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</si>
  <si>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</si>
  <si>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</si>
  <si>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</si>
  <si>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</si>
  <si>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</si>
  <si>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</si>
  <si>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</si>
  <si>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</si>
  <si>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</si>
  <si>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</si>
  <si>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</si>
  <si>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</si>
  <si>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</si>
  <si>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</si>
  <si>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</si>
  <si>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</si>
  <si>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</si>
  <si>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</si>
  <si>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</si>
  <si>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</si>
  <si>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</si>
  <si>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</si>
  <si>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</si>
  <si>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</si>
  <si>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</si>
  <si>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</si>
  <si>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</si>
  <si>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</si>
  <si>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</si>
  <si>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</si>
  <si>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</si>
  <si>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</si>
  <si>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</si>
  <si>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</si>
  <si>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</si>
  <si>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</si>
  <si>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</si>
  <si>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</si>
  <si>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</si>
  <si>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</si>
  <si>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</si>
  <si>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</si>
  <si>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</si>
  <si>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</si>
  <si>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</si>
  <si>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</si>
  <si>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</si>
  <si>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</si>
  <si>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</si>
  <si>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</si>
  <si>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</si>
  <si>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</si>
  <si>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</si>
  <si>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</si>
  <si>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</si>
  <si>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</si>
  <si>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</si>
  <si>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</si>
  <si>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</si>
  <si>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</si>
  <si>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</si>
  <si>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</si>
  <si>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</si>
  <si>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</si>
  <si>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</si>
  <si>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</si>
  <si>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</si>
  <si>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</si>
  <si>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</si>
  <si>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</si>
  <si>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</si>
  <si>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</si>
  <si>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</si>
  <si>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</si>
  <si>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</si>
  <si>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</si>
  <si>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</si>
  <si>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</si>
  <si>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</si>
  <si>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</si>
  <si>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</si>
  <si>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</si>
  <si>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</si>
  <si>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</si>
  <si>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</si>
  <si>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</si>
  <si>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</si>
  <si>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</si>
  <si>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</si>
  <si>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</si>
  <si>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</si>
  <si>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</si>
  <si>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</si>
  <si>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</si>
  <si>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</si>
  <si>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</si>
  <si>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</si>
  <si>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</si>
  <si>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</si>
  <si>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</si>
  <si>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</si>
  <si>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</si>
  <si>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</si>
  <si>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</si>
  <si>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</si>
  <si>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</si>
  <si>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</si>
  <si>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</si>
  <si>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</si>
  <si>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</si>
  <si>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</si>
  <si>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</si>
  <si>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</si>
  <si>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</si>
  <si>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</si>
  <si>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</si>
  <si>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</si>
  <si>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</si>
  <si>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</si>
  <si>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</si>
  <si>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</si>
  <si>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</si>
  <si>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</si>
  <si>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</si>
  <si>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</si>
  <si>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</si>
  <si>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</si>
  <si>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</si>
  <si>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</si>
  <si>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</si>
  <si>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</si>
  <si>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</si>
  <si>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</si>
  <si>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</si>
  <si>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</si>
  <si>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</si>
  <si>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</si>
  <si>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</si>
  <si>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</si>
  <si>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</si>
  <si>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</si>
  <si>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</si>
  <si>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</si>
  <si>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</si>
  <si>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</si>
  <si>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</si>
  <si>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</si>
  <si>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</si>
  <si>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</si>
  <si>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</si>
  <si>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</si>
  <si>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</si>
  <si>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</si>
  <si>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</si>
  <si>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</si>
  <si>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</si>
  <si>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</si>
  <si>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</si>
  <si>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</si>
  <si>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</si>
  <si>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</si>
  <si>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</si>
  <si>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</si>
  <si>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</si>
  <si>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</si>
  <si>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</si>
  <si>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</si>
  <si>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</si>
  <si>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</si>
  <si>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</si>
  <si>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</si>
  <si>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</si>
  <si>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</si>
  <si>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</si>
  <si>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</si>
  <si>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</si>
  <si>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</si>
  <si>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</si>
  <si>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</si>
  <si>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</si>
  <si>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</si>
  <si>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</si>
  <si>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</si>
  <si>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</si>
  <si>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</si>
  <si>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</si>
  <si>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</si>
  <si>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</si>
  <si>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</si>
  <si>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</si>
  <si>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</si>
  <si>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</si>
  <si>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</si>
  <si>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</si>
  <si>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</si>
  <si>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</si>
  <si>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</si>
  <si>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</si>
  <si>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</si>
  <si>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</si>
  <si>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</si>
  <si>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</si>
  <si>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</si>
  <si>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</si>
  <si>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</si>
  <si>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</si>
  <si>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</si>
  <si>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</si>
  <si>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</si>
  <si>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</si>
  <si>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</si>
  <si>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</si>
  <si>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</si>
  <si>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</si>
  <si>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</si>
  <si>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</si>
  <si>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</si>
  <si>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</si>
  <si>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</si>
  <si>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</si>
  <si>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</si>
  <si>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</si>
  <si>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</si>
  <si>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</si>
  <si>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</si>
  <si>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</si>
  <si>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</si>
  <si>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</si>
  <si>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</si>
  <si>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</si>
  <si>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</si>
  <si>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</si>
  <si>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</si>
  <si>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</si>
  <si>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</si>
  <si>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</si>
  <si>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</si>
  <si>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</si>
  <si>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</si>
  <si>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</si>
  <si>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</si>
  <si>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</si>
  <si>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</si>
  <si>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</si>
  <si>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</si>
  <si>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</si>
  <si>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</si>
  <si>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</si>
  <si>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</si>
  <si>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</si>
  <si>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</si>
  <si>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</si>
  <si>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</si>
  <si>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</si>
  <si>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</si>
  <si>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</si>
  <si>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</si>
  <si>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</si>
  <si>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</si>
  <si>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</si>
  <si>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</si>
  <si>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</si>
  <si>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</si>
  <si>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</si>
  <si>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</si>
  <si>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</si>
  <si>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</si>
  <si>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</si>
  <si>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</si>
  <si>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</si>
  <si>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</si>
  <si>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</si>
  <si>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</si>
  <si>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</si>
  <si>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</si>
  <si>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</si>
  <si>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</si>
  <si>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</si>
  <si>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</si>
  <si>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</si>
  <si>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</si>
  <si>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</si>
  <si>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</si>
  <si>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</si>
  <si>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</si>
  <si>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</si>
  <si>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</si>
  <si>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</si>
  <si>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</si>
  <si>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</si>
  <si>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</si>
  <si>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</si>
  <si>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</si>
  <si>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</si>
  <si>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</si>
  <si>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</si>
  <si>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</si>
  <si>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</si>
  <si>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</si>
  <si>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</si>
  <si>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</si>
  <si>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</si>
  <si>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</si>
  <si>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</si>
  <si>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</si>
  <si>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</si>
  <si>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</si>
  <si>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</si>
  <si>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</si>
  <si>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</si>
  <si>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</si>
  <si>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</si>
  <si>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</si>
  <si>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</si>
  <si>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</si>
  <si>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</si>
  <si>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</si>
  <si>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</si>
  <si>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</si>
  <si>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</si>
  <si>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</si>
  <si>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</si>
  <si>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</si>
  <si>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</si>
  <si>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</si>
  <si>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</si>
  <si>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</si>
  <si>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</si>
  <si>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</si>
  <si>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</si>
  <si>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</si>
  <si>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</si>
  <si>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</si>
  <si>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</si>
  <si>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</si>
  <si>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</si>
  <si>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</si>
  <si>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</si>
  <si>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</si>
  <si>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</si>
  <si>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</si>
  <si>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</si>
  <si>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</si>
  <si>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</si>
  <si>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</si>
  <si>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</si>
  <si>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</si>
  <si>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</si>
  <si>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</si>
  <si>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</si>
  <si>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</si>
  <si>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</si>
  <si>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</si>
  <si>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</si>
  <si>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</si>
  <si>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</si>
  <si>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</si>
  <si>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</si>
  <si>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</si>
  <si>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</si>
  <si>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</si>
  <si>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</si>
  <si>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</si>
  <si>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</si>
  <si>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</si>
  <si>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</si>
  <si>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</si>
  <si>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</si>
  <si>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</si>
  <si>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</si>
  <si>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</si>
  <si>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</si>
  <si>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</si>
  <si>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</si>
  <si>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</si>
  <si>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</si>
  <si>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</si>
  <si>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</si>
  <si>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</si>
  <si>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</si>
  <si>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</si>
  <si>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</si>
  <si>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</si>
  <si>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</si>
  <si>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</si>
  <si>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</si>
  <si>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</si>
  <si>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</si>
  <si>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</si>
  <si>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</si>
  <si>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</si>
  <si>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</si>
  <si>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</si>
  <si>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</si>
  <si>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</si>
  <si>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</si>
  <si>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</si>
  <si>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</si>
  <si>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</si>
  <si>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</si>
  <si>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</si>
  <si>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</si>
  <si>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</si>
  <si>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</si>
  <si>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</si>
  <si>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</si>
  <si>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</si>
  <si>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</si>
  <si>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</si>
  <si>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</si>
  <si>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</si>
  <si>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</si>
  <si>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</si>
  <si>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</si>
  <si>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</si>
  <si>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</si>
  <si>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</si>
  <si>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</si>
  <si>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</si>
  <si>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</si>
  <si>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</si>
  <si>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</si>
  <si>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</si>
  <si>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</si>
  <si>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</si>
  <si>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</si>
  <si>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</si>
  <si>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</si>
  <si>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</si>
  <si>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</si>
  <si>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</si>
  <si>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</si>
  <si>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</si>
  <si>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</si>
  <si>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</si>
  <si>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</si>
  <si>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</si>
  <si>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</si>
  <si>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</si>
  <si>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</si>
  <si>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</si>
  <si>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</si>
  <si>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</si>
  <si>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</si>
  <si>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</si>
  <si>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</si>
  <si>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</si>
  <si>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</si>
  <si>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</si>
  <si>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</si>
  <si>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</si>
  <si>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</si>
  <si>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</si>
  <si>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</si>
  <si>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</si>
  <si>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</si>
  <si>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</si>
  <si>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</si>
  <si>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</si>
  <si>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</si>
  <si>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</si>
  <si>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</si>
  <si>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</si>
  <si>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</si>
  <si>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</si>
  <si>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</si>
  <si>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</si>
  <si>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</si>
  <si>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</si>
  <si>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</si>
  <si>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</si>
  <si>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</si>
  <si>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</si>
  <si>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</si>
  <si>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</si>
  <si>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</si>
  <si>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</si>
  <si>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</si>
  <si>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</si>
  <si>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</si>
  <si>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</si>
  <si>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</si>
  <si>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</si>
  <si>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</si>
  <si>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</si>
  <si>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</si>
  <si>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</si>
  <si>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</si>
  <si>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</si>
  <si>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</si>
  <si>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</si>
  <si>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</si>
  <si>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</si>
  <si>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</si>
  <si>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</si>
  <si>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</si>
  <si>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</si>
  <si>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</si>
  <si>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</si>
  <si>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</si>
  <si>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</si>
  <si>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</si>
  <si>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</si>
  <si>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</si>
  <si>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</si>
  <si>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</si>
  <si>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</si>
  <si>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</si>
  <si>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</si>
  <si>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</si>
  <si>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</si>
  <si>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</si>
  <si>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</si>
  <si>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</si>
  <si>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</si>
  <si>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</si>
  <si>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</si>
  <si>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</si>
  <si>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</si>
  <si>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</si>
  <si>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</si>
  <si>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</si>
  <si>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</si>
  <si>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</si>
  <si>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</si>
  <si>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</si>
  <si>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</si>
  <si>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</si>
  <si>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</si>
  <si>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</si>
  <si>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</si>
  <si>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</si>
  <si>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</si>
  <si>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</si>
  <si>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</si>
  <si>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</si>
  <si>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</si>
  <si>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</si>
  <si>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</si>
  <si>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</si>
  <si>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</si>
  <si>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</si>
  <si>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</si>
  <si>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</si>
  <si>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</si>
  <si>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</si>
  <si>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</si>
  <si>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</si>
  <si>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</si>
  <si>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</si>
  <si>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</si>
  <si>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</si>
  <si>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</si>
  <si>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</si>
  <si>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</si>
  <si>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</si>
  <si>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</si>
  <si>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</si>
  <si>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</si>
  <si>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</si>
  <si>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</si>
  <si>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</si>
  <si>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</si>
  <si>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</si>
  <si>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</si>
  <si>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</si>
  <si>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</si>
  <si>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</si>
  <si>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</si>
  <si>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</si>
  <si>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</si>
  <si>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</si>
  <si>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</si>
  <si>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</si>
  <si>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</si>
  <si>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</si>
  <si>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</si>
  <si>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</si>
  <si>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</si>
  <si>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</si>
  <si>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</si>
  <si>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</si>
  <si>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</si>
  <si>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</si>
  <si>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</si>
  <si>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</si>
  <si>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</si>
  <si>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</si>
  <si>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</si>
  <si>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</si>
  <si>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</si>
  <si>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</si>
  <si>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</si>
  <si>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</si>
  <si>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</si>
  <si>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</si>
  <si>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</si>
  <si>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</si>
  <si>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</si>
  <si>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</si>
  <si>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</si>
  <si>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</si>
  <si>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</si>
  <si>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</si>
  <si>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</si>
  <si>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</si>
  <si>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</si>
  <si>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</si>
  <si>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</si>
  <si>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</si>
  <si>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</si>
  <si>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</si>
  <si>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</si>
  <si>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</si>
  <si>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</si>
  <si>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</si>
  <si>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</si>
  <si>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</si>
  <si>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</si>
  <si>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</si>
  <si>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</si>
  <si>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</si>
  <si>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</si>
  <si>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</si>
  <si>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</si>
  <si>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</si>
  <si>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</si>
  <si>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</si>
  <si>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</si>
  <si>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</si>
  <si>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</si>
  <si>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</si>
  <si>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</si>
  <si>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</si>
  <si>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</si>
  <si>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</si>
  <si>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</si>
  <si>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</si>
  <si>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</si>
  <si>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</si>
  <si>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</si>
  <si>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</si>
  <si>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</si>
  <si>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</si>
  <si>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</si>
  <si>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</si>
  <si>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</si>
  <si>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</si>
  <si>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</si>
  <si>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</si>
  <si>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</si>
  <si>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</si>
  <si>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</si>
  <si>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</si>
  <si>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</si>
  <si>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</si>
  <si>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</si>
  <si>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</si>
  <si>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</si>
  <si>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</si>
  <si>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</si>
  <si>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</si>
  <si>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</si>
  <si>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</si>
  <si>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</si>
  <si>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</si>
  <si>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</si>
  <si>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</si>
  <si>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</si>
  <si>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</si>
  <si>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</si>
  <si>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</si>
  <si>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</si>
  <si>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</si>
  <si>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</si>
  <si>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</si>
  <si>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</si>
  <si>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</si>
  <si>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</si>
  <si>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</si>
  <si>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</si>
  <si>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</si>
  <si>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</si>
  <si>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</si>
  <si>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</si>
  <si>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</si>
  <si>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</si>
  <si>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</si>
  <si>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</si>
  <si>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</si>
  <si>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</si>
  <si>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</si>
  <si>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</si>
  <si>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</si>
  <si>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</si>
  <si>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</si>
  <si>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</si>
  <si>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</si>
  <si>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</si>
  <si>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</si>
  <si>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</si>
  <si>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</si>
  <si>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</si>
  <si>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</si>
  <si>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</si>
  <si>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</si>
  <si>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</si>
  <si>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</si>
  <si>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</si>
  <si>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</si>
  <si>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</si>
  <si>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</si>
  <si>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</si>
  <si>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</si>
  <si>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</si>
  <si>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</si>
  <si>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</si>
  <si>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</si>
  <si>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</si>
  <si>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</si>
  <si>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</si>
  <si>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</si>
  <si>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</si>
  <si>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</si>
  <si>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</si>
  <si>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</si>
  <si>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</si>
  <si>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</si>
  <si>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</si>
  <si>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</si>
  <si>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</si>
  <si>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</si>
  <si>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</si>
  <si>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</si>
  <si>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</si>
  <si>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</si>
  <si>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</si>
  <si>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</si>
  <si>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</si>
  <si>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</si>
  <si>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</si>
  <si>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</si>
  <si>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</si>
  <si>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</si>
  <si>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</si>
  <si>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</si>
  <si>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</si>
  <si>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</si>
  <si>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</si>
  <si>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</si>
  <si>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</si>
  <si>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</si>
  <si>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</si>
  <si>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</si>
  <si>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</si>
  <si>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</si>
  <si>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</si>
  <si>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</si>
  <si>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</si>
  <si>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</si>
  <si>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</si>
  <si>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</si>
  <si>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</si>
  <si>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</si>
  <si>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</si>
  <si>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</si>
  <si>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</si>
  <si>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</si>
  <si>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</si>
  <si>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</si>
  <si>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</si>
  <si>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</si>
  <si>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</si>
  <si>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</si>
  <si>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</si>
  <si>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</si>
  <si>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</si>
  <si>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</si>
  <si>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</si>
  <si>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</si>
  <si>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</si>
  <si>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</si>
  <si>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</si>
  <si>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</si>
  <si>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</si>
  <si>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</si>
  <si>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</si>
  <si>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</si>
  <si>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</si>
  <si>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</si>
  <si>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</si>
  <si>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</si>
  <si>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</si>
  <si>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</si>
  <si>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</si>
  <si>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</si>
  <si>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</si>
  <si>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</si>
  <si>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</si>
  <si>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</si>
  <si>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</si>
  <si>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</si>
  <si>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</si>
  <si>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</si>
  <si>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</si>
  <si>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</si>
  <si>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</si>
  <si>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</si>
  <si>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</si>
  <si>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</si>
  <si>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</si>
  <si>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</si>
  <si>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</si>
  <si>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</si>
  <si>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</si>
  <si>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</si>
  <si>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</si>
  <si>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</si>
  <si>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</si>
  <si>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</si>
  <si>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</si>
  <si>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</si>
  <si>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</si>
  <si>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</si>
  <si>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</si>
  <si>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</si>
  <si>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</si>
  <si>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</si>
  <si>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</si>
  <si>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</si>
  <si>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</si>
  <si>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</si>
  <si>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</si>
  <si>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</si>
  <si>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</si>
  <si>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</si>
  <si>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</si>
  <si>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</si>
  <si>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</si>
  <si>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</si>
  <si>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</si>
  <si>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</si>
  <si>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</si>
  <si>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</si>
  <si>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</si>
  <si>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</si>
  <si>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</si>
  <si>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</si>
  <si>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</si>
  <si>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</si>
  <si>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</si>
  <si>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</si>
  <si>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</si>
  <si>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</si>
  <si>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</si>
  <si>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</si>
  <si>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</si>
  <si>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</si>
  <si>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</si>
  <si>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</si>
  <si>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</si>
  <si>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</si>
  <si>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</si>
  <si>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</si>
  <si>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</si>
  <si>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</si>
  <si>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</si>
  <si>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</si>
  <si>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</si>
  <si>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</si>
  <si>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</si>
  <si>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</si>
  <si>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</si>
  <si>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</si>
  <si>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</si>
  <si>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</si>
  <si>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</si>
  <si>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</si>
  <si>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</si>
  <si>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</si>
  <si>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</si>
  <si>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</si>
  <si>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</si>
  <si>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</si>
  <si>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</si>
  <si>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</si>
  <si>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</si>
  <si>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</si>
  <si>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</si>
  <si>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</si>
  <si>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</si>
  <si>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</si>
  <si>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</si>
  <si>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</si>
  <si>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</si>
  <si>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</si>
  <si>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</si>
  <si>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</si>
  <si>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</si>
  <si>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</si>
  <si>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</si>
  <si>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</si>
  <si>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</si>
  <si>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</si>
  <si>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</si>
  <si>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</si>
  <si>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</si>
  <si>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</si>
  <si>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</si>
  <si>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</si>
  <si>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</si>
  <si>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</si>
  <si>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</si>
  <si>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</si>
  <si>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</si>
  <si>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</si>
  <si>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</si>
  <si>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</si>
  <si>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</si>
  <si>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</si>
  <si>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</si>
  <si>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</si>
  <si>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</si>
  <si>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</si>
  <si>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</si>
  <si>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</si>
  <si>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</si>
  <si>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</si>
  <si>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</si>
  <si>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</si>
  <si>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</si>
  <si>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</si>
  <si>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</si>
  <si>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</si>
  <si>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</si>
  <si>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</si>
  <si>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</si>
  <si>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</si>
  <si>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</si>
  <si>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</si>
  <si>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</si>
  <si>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</si>
  <si>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</si>
  <si>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</si>
  <si>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</si>
  <si>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</si>
  <si>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</si>
  <si>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</si>
  <si>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</si>
  <si>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</si>
  <si>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</si>
  <si>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</si>
  <si>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</si>
  <si>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</si>
  <si>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</si>
  <si>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</si>
  <si>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</si>
  <si>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</si>
  <si>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</si>
  <si>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</si>
  <si>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</si>
  <si>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</si>
  <si>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</si>
  <si>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</si>
  <si>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</si>
  <si>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</si>
  <si>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</si>
  <si>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</si>
  <si>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</si>
  <si>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</si>
  <si>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</si>
  <si>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</si>
  <si>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</si>
  <si>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</si>
  <si>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</si>
  <si>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</si>
  <si>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</si>
  <si>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</si>
  <si>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</si>
  <si>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</si>
  <si>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</si>
  <si>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</si>
  <si>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</si>
  <si>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</si>
  <si>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</si>
  <si>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</si>
  <si>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</si>
  <si>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</si>
  <si>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</si>
  <si>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</si>
  <si>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</si>
  <si>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</si>
  <si>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</si>
  <si>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</si>
  <si>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</si>
  <si>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</si>
  <si>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</si>
  <si>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</si>
  <si>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</si>
  <si>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</si>
  <si>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</si>
  <si>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</si>
  <si>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</si>
  <si>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</si>
  <si>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</si>
  <si>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</si>
  <si>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</si>
  <si>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</si>
  <si>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</si>
  <si>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</si>
  <si>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</si>
  <si>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</si>
  <si>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</si>
  <si>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</si>
  <si>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</si>
  <si>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</si>
  <si>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</si>
  <si>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</si>
  <si>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</si>
  <si>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</si>
  <si>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</si>
  <si>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</si>
  <si>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</si>
  <si>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</si>
  <si>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</si>
  <si>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</si>
  <si>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</si>
  <si>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</si>
  <si>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</si>
  <si>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</si>
  <si>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</si>
  <si>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</si>
  <si>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</si>
  <si>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</si>
  <si>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</si>
  <si>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</si>
  <si>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</si>
  <si>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</si>
  <si>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</si>
  <si>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</si>
  <si>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</si>
  <si>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</si>
  <si>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</si>
  <si>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</si>
  <si>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</si>
  <si>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</si>
  <si>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</si>
  <si>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</si>
  <si>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</si>
  <si>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</si>
  <si>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</si>
  <si>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</si>
  <si>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</si>
  <si>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</si>
  <si>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</si>
  <si>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</si>
  <si>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</si>
  <si>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</si>
  <si>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</si>
  <si>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</si>
  <si>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</si>
  <si>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</si>
  <si>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</si>
  <si>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</si>
  <si>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</si>
  <si>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</si>
  <si>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</si>
  <si>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</si>
  <si>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</si>
  <si>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</si>
  <si>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</si>
  <si>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</si>
  <si>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</si>
  <si>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</si>
  <si>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</si>
  <si>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</si>
  <si>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</si>
  <si>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</si>
  <si>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</si>
  <si>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</si>
  <si>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</si>
  <si>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</si>
  <si>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</si>
  <si>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</si>
  <si>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</si>
  <si>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</si>
  <si>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</si>
  <si>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</si>
  <si>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</si>
  <si>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</si>
  <si>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</si>
  <si>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</si>
  <si>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</si>
  <si>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</si>
  <si>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</si>
  <si>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</si>
  <si>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</si>
  <si>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</si>
  <si>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</si>
  <si>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</si>
  <si>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</si>
  <si>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</si>
  <si>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</si>
  <si>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</si>
  <si>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</si>
  <si>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</si>
  <si>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</si>
  <si>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</si>
  <si>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</si>
  <si>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</si>
  <si>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</si>
  <si>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</si>
  <si>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</si>
  <si>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</si>
  <si>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</si>
  <si>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</si>
  <si>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</si>
  <si>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</si>
  <si>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</si>
  <si>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</si>
  <si>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</si>
  <si>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</si>
  <si>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</si>
  <si>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</si>
  <si>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</si>
  <si>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</si>
  <si>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</si>
  <si>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</si>
  <si>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</si>
  <si>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</si>
  <si>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</si>
  <si>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</si>
  <si>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</si>
  <si>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</si>
  <si>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</si>
  <si>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</si>
  <si>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</si>
  <si>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</si>
  <si>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</si>
  <si>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</si>
  <si>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</si>
  <si>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</si>
  <si>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</si>
  <si>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</si>
  <si>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</si>
  <si>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</si>
  <si>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</si>
  <si>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</si>
  <si>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</si>
  <si>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</si>
  <si>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</si>
  <si>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</si>
  <si>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</si>
  <si>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</si>
  <si>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</si>
  <si>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</si>
  <si>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</si>
  <si>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</si>
  <si>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</si>
  <si>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</si>
  <si>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</si>
  <si>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</si>
  <si>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</si>
  <si>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</si>
  <si>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</si>
  <si>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</si>
  <si>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</si>
  <si>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</si>
  <si>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</si>
  <si>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</si>
  <si>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</si>
  <si>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</si>
  <si>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</si>
  <si>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</si>
  <si>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</si>
  <si>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</si>
  <si>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</si>
  <si>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</si>
  <si>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</si>
  <si>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</si>
  <si>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</si>
  <si>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</si>
  <si>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</si>
  <si>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</si>
  <si>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</si>
  <si>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</si>
  <si>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</si>
  <si>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</si>
  <si>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</si>
  <si>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</si>
  <si>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</si>
  <si>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</si>
  <si>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</si>
  <si>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</si>
  <si>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</si>
  <si>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</si>
  <si>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</si>
  <si>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</si>
  <si>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</si>
  <si>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</si>
  <si>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</si>
  <si>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</si>
  <si>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</si>
  <si>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</si>
  <si>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</si>
  <si>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</si>
  <si>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</si>
  <si>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</si>
  <si>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</si>
  <si>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</si>
  <si>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</si>
  <si>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</si>
  <si>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</si>
  <si>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</si>
  <si>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</si>
  <si>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</si>
  <si>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</si>
  <si>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</si>
  <si>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</si>
  <si>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</si>
  <si>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</si>
  <si>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</si>
  <si>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</si>
  <si>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</si>
  <si>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</si>
  <si>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</si>
  <si>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</si>
  <si>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</si>
  <si>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</si>
  <si>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</si>
  <si>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</si>
  <si>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</si>
  <si>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</si>
  <si>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</si>
  <si>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</si>
  <si>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</si>
  <si>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</si>
  <si>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</si>
  <si>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</si>
  <si>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</si>
  <si>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</si>
  <si>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</si>
  <si>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</si>
  <si>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</si>
  <si>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</si>
  <si>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</si>
  <si>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</si>
  <si>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</si>
  <si>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</si>
  <si>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</si>
  <si>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</si>
  <si>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</si>
  <si>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</si>
  <si>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</si>
  <si>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</si>
  <si>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</si>
  <si>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</si>
  <si>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</si>
  <si>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</si>
  <si>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</si>
  <si>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</si>
  <si>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</si>
  <si>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</si>
  <si>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</si>
  <si>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</si>
  <si>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</si>
  <si>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</si>
  <si>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</si>
  <si>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</si>
  <si>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</si>
  <si>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</si>
  <si>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</si>
  <si>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</si>
  <si>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</si>
  <si>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</si>
  <si>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</si>
  <si>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</si>
  <si>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</si>
  <si>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</si>
  <si>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</si>
  <si>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</si>
  <si>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</si>
  <si>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</si>
  <si>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</si>
  <si>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</si>
  <si>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</si>
  <si>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</si>
  <si>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</si>
  <si>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</si>
  <si>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</si>
  <si>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</si>
  <si>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</si>
  <si>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</si>
  <si>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</si>
  <si>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</si>
  <si>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</si>
  <si>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</si>
  <si>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</si>
  <si>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</si>
  <si>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</si>
  <si>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</si>
  <si>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</si>
  <si>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</si>
  <si>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</si>
  <si>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</si>
  <si>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</si>
  <si>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</si>
  <si>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</si>
  <si>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</si>
  <si>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</si>
  <si>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</si>
  <si>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</si>
  <si>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</si>
  <si>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</si>
  <si>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</si>
  <si>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</si>
  <si>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</si>
  <si>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</si>
  <si>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</si>
  <si>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</si>
  <si>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</si>
  <si>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</si>
  <si>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</si>
  <si>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</si>
  <si>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</si>
  <si>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</si>
  <si>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</si>
  <si>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</si>
  <si>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</si>
  <si>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</si>
  <si>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</si>
  <si>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</si>
  <si>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</si>
  <si>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</si>
  <si>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</si>
  <si>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</si>
  <si>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</si>
  <si>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</si>
  <si>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</si>
  <si>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</si>
  <si>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</si>
  <si>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</si>
  <si>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</si>
  <si>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</si>
  <si>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</si>
  <si>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</si>
  <si>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</si>
  <si>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</si>
  <si>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</si>
  <si>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</si>
  <si>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</si>
  <si>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</si>
  <si>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</si>
  <si>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</si>
  <si>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</si>
  <si>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</si>
  <si>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</si>
  <si>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</si>
  <si>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</si>
  <si>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</si>
  <si>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</si>
  <si>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</si>
  <si>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</si>
  <si>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</si>
  <si>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</si>
  <si>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</si>
  <si>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</si>
  <si>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</si>
  <si>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</si>
  <si>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</si>
  <si>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</si>
  <si>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</si>
  <si>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</si>
  <si>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</si>
  <si>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</si>
  <si>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</si>
  <si>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</si>
  <si>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</si>
  <si>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</si>
  <si>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</si>
  <si>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</si>
  <si>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</si>
  <si>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</si>
  <si>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</si>
  <si>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</si>
  <si>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</si>
  <si>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</si>
  <si>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</si>
  <si>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</si>
  <si>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</si>
  <si>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</si>
  <si>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</si>
  <si>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</si>
  <si>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</si>
  <si>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</si>
  <si>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</si>
  <si>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</si>
  <si>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</si>
  <si>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</si>
  <si>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</si>
  <si>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</si>
  <si>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</si>
  <si>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</si>
  <si>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</si>
  <si>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</si>
  <si>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</si>
  <si>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</si>
  <si>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</si>
  <si>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</si>
  <si>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</si>
  <si>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</si>
  <si>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</si>
  <si>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</si>
  <si>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</si>
  <si>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</si>
  <si>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</si>
  <si>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</si>
  <si>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</si>
  <si>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</si>
  <si>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</si>
  <si>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</si>
  <si>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</si>
  <si>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</si>
  <si>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</si>
  <si>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</si>
  <si>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</si>
  <si>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</si>
  <si>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</si>
  <si>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</si>
  <si>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</si>
  <si>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</si>
  <si>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</si>
  <si>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</si>
  <si>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</si>
  <si>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</si>
  <si>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</si>
  <si>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</si>
  <si>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</si>
  <si>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</si>
  <si>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</si>
  <si>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</si>
  <si>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</si>
  <si>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</si>
  <si>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</si>
  <si>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</si>
  <si>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</si>
  <si>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</si>
  <si>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</si>
  <si>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</si>
  <si>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</si>
  <si>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</si>
  <si>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</si>
  <si>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</si>
  <si>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</si>
  <si>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</si>
  <si>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</si>
  <si>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</si>
  <si>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</si>
  <si>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</si>
  <si>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</si>
  <si>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</si>
  <si>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</si>
  <si>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</si>
  <si>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</si>
  <si>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</si>
  <si>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</si>
  <si>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</si>
  <si>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</si>
  <si>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</si>
  <si>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</si>
  <si>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</si>
  <si>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</si>
  <si>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</si>
  <si>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</si>
  <si>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</si>
  <si>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</si>
  <si>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</si>
  <si>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</si>
  <si>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</si>
  <si>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</si>
  <si>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</si>
  <si>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</si>
  <si>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</si>
  <si>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</si>
  <si>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</si>
  <si>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</si>
  <si>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</si>
  <si>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</si>
  <si>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</si>
  <si>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</si>
  <si>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</si>
  <si>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</si>
  <si>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</si>
  <si>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</si>
  <si>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</si>
  <si>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</si>
  <si>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</si>
  <si>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</si>
  <si>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</si>
  <si>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</si>
  <si>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</si>
  <si>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</si>
  <si>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</si>
  <si>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</si>
  <si>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</si>
  <si>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</si>
  <si>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</si>
  <si>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</si>
  <si>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</si>
  <si>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</si>
  <si>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</si>
  <si>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</si>
  <si>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</si>
  <si>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</si>
  <si>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</si>
  <si>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</si>
  <si>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</si>
  <si>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</si>
  <si>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</si>
  <si>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</si>
  <si>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</si>
  <si>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</si>
  <si>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</si>
  <si>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</si>
  <si>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</si>
  <si>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</si>
  <si>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</si>
  <si>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</si>
  <si>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</si>
  <si>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</si>
  <si>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</si>
  <si>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</si>
  <si>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</si>
  <si>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</si>
  <si>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</si>
  <si>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</si>
  <si>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</si>
  <si>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</si>
  <si>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</si>
  <si>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</si>
  <si>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</si>
  <si>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</si>
  <si>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</si>
  <si>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</si>
  <si>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</si>
  <si>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</si>
  <si>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</si>
  <si>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</si>
  <si>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</si>
  <si>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</si>
  <si>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</si>
  <si>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</si>
  <si>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</si>
  <si>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</si>
  <si>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</si>
  <si>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</si>
  <si>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</si>
  <si>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</si>
  <si>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</si>
  <si>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</si>
  <si>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</si>
  <si>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</si>
  <si>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</si>
  <si>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</si>
  <si>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</si>
  <si>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</si>
  <si>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</si>
  <si>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</si>
  <si>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</si>
  <si>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</si>
  <si>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</si>
  <si>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</si>
  <si>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</si>
  <si>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</si>
  <si>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</si>
  <si>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</si>
  <si>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</si>
  <si>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</si>
  <si>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</si>
  <si>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</si>
  <si>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</si>
  <si>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</si>
  <si>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</si>
  <si>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</si>
  <si>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</si>
  <si>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</si>
  <si>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</si>
  <si>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</si>
  <si>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</si>
  <si>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</si>
  <si>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</si>
  <si>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</si>
  <si>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</si>
  <si>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</si>
  <si>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</si>
  <si>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</si>
  <si>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</si>
  <si>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</si>
  <si>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</si>
  <si>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</si>
  <si>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</si>
  <si>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</si>
  <si>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</si>
  <si>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</si>
  <si>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</si>
  <si>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</si>
  <si>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</si>
  <si>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</si>
  <si>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</si>
  <si>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</si>
  <si>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</si>
  <si>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</si>
  <si>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</si>
  <si>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</si>
  <si>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</si>
  <si>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</si>
  <si>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</si>
  <si>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</si>
  <si>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</si>
  <si>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</si>
  <si>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</si>
  <si>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</si>
  <si>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</si>
  <si>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</si>
  <si>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</si>
  <si>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</si>
  <si>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</si>
  <si>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</si>
  <si>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</si>
  <si>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</si>
  <si>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</si>
  <si>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</si>
  <si>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</si>
  <si>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</si>
  <si>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</si>
  <si>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</si>
  <si>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</si>
  <si>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</si>
  <si>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</si>
  <si>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</si>
  <si>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</si>
  <si>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</si>
  <si>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</si>
  <si>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</si>
  <si>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</si>
  <si>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</si>
  <si>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</si>
  <si>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</si>
  <si>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</si>
  <si>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</si>
  <si>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</si>
  <si>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</si>
  <si>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</si>
  <si>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</si>
  <si>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</si>
  <si>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</si>
  <si>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</si>
  <si>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</si>
  <si>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</si>
  <si>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</si>
  <si>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</si>
  <si>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</si>
  <si>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</si>
  <si>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</si>
  <si>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</si>
  <si>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</si>
  <si>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</si>
  <si>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</si>
  <si>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</si>
  <si>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</si>
  <si>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</si>
  <si>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</si>
  <si>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</si>
  <si>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</si>
  <si>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</si>
  <si>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</si>
  <si>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</si>
  <si>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</si>
  <si>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</si>
  <si>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</si>
  <si>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</si>
  <si>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</si>
  <si>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</si>
  <si>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</si>
  <si>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</si>
  <si>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</si>
  <si>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</si>
  <si>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</si>
  <si>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</si>
  <si>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</si>
  <si>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</si>
  <si>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</si>
  <si>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</si>
  <si>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</si>
  <si>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</si>
  <si>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</si>
  <si>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</si>
  <si>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</si>
  <si>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</si>
  <si>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</si>
  <si>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</si>
  <si>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</si>
  <si>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</si>
  <si>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</si>
  <si>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</si>
  <si>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</si>
  <si>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</si>
  <si>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</si>
  <si>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</si>
  <si>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</si>
  <si>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</si>
  <si>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</si>
  <si>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</si>
  <si>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</si>
  <si>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</si>
  <si>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</si>
  <si>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</si>
  <si>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</si>
  <si>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</si>
  <si>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</si>
  <si>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</si>
  <si>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</si>
  <si>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</si>
  <si>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</si>
  <si>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</si>
  <si>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</si>
  <si>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</si>
  <si>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</si>
  <si>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</si>
  <si>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</si>
  <si>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</si>
  <si>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</si>
  <si>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</si>
  <si>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</si>
  <si>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</si>
  <si>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</si>
  <si>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</si>
  <si>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</si>
  <si>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</si>
  <si>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</si>
  <si>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</si>
  <si>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</si>
  <si>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</si>
  <si>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</si>
  <si>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</si>
  <si>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</si>
  <si>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</si>
  <si>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</si>
  <si>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</si>
  <si>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</si>
  <si>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</si>
  <si>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</si>
  <si>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</si>
  <si>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</si>
  <si>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</si>
  <si>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</si>
  <si>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</si>
  <si>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</si>
  <si>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</si>
  <si>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</si>
  <si>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</si>
  <si>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</si>
  <si>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</si>
  <si>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</si>
  <si>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</si>
  <si>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</si>
  <si>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</si>
  <si>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</si>
  <si>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</si>
  <si>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</si>
  <si>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</si>
  <si>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</si>
  <si>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</si>
  <si>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</si>
  <si>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</si>
  <si>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</si>
  <si>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</si>
  <si>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</si>
  <si>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</si>
  <si>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</si>
  <si>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</si>
  <si>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</si>
  <si>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</si>
  <si>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</si>
  <si>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</si>
  <si>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</si>
  <si>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</si>
  <si>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</si>
  <si>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</si>
  <si>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</si>
  <si>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</si>
  <si>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</si>
  <si>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</si>
  <si>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</si>
  <si>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</si>
  <si>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</si>
  <si>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</si>
  <si>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</si>
  <si>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</si>
  <si>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</si>
  <si>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</si>
  <si>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</si>
  <si>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</si>
  <si>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</si>
  <si>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</si>
  <si>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</si>
  <si>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</si>
  <si>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</si>
  <si>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</si>
  <si>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</si>
  <si>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</si>
  <si>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</si>
  <si>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</si>
  <si>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</si>
  <si>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</si>
  <si>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</si>
  <si>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</si>
  <si>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</si>
  <si>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</si>
  <si>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</si>
  <si>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</si>
  <si>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</si>
  <si>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</si>
  <si>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</si>
  <si>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</si>
  <si>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</si>
  <si>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</si>
  <si>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</si>
  <si>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</si>
  <si>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</si>
  <si>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</si>
  <si>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</si>
  <si>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</si>
  <si>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</si>
  <si>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</si>
  <si>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</si>
  <si>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</si>
  <si>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</si>
  <si>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</si>
  <si>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</si>
  <si>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</si>
  <si>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</si>
  <si>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</si>
  <si>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</si>
  <si>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</si>
  <si>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</si>
  <si>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</si>
  <si>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</si>
  <si>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</si>
  <si>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</si>
  <si>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</si>
  <si>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</si>
  <si>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</si>
  <si>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</si>
  <si>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</si>
  <si>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</si>
  <si>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</si>
  <si>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</si>
  <si>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</si>
  <si>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</si>
  <si>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</si>
  <si>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</si>
  <si>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</si>
  <si>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</si>
  <si>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</si>
  <si>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</si>
  <si>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</si>
  <si>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</si>
  <si>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</si>
  <si>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</si>
  <si>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</si>
  <si>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</si>
  <si>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</si>
  <si>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</si>
  <si>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</si>
  <si>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</si>
  <si>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</si>
  <si>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</si>
  <si>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</si>
  <si>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</si>
  <si>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</si>
  <si>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</si>
  <si>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</si>
  <si>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</si>
  <si>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</si>
  <si>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</si>
  <si>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</si>
  <si>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</si>
  <si>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</si>
  <si>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</si>
  <si>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</si>
  <si>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</si>
  <si>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</si>
  <si>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</si>
  <si>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</si>
  <si>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</si>
  <si>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</si>
  <si>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</si>
  <si>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</si>
  <si>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</si>
  <si>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</si>
  <si>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</si>
  <si>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</si>
  <si>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</si>
  <si>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</si>
  <si>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</si>
  <si>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</si>
  <si>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</si>
  <si>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</si>
  <si>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</si>
  <si>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</si>
  <si>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</si>
  <si>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</si>
  <si>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</si>
  <si>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</si>
  <si>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</si>
  <si>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</si>
  <si>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</si>
  <si>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</si>
  <si>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</si>
  <si>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</si>
  <si>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</si>
  <si>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</si>
  <si>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</si>
  <si>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</si>
  <si>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</si>
  <si>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</si>
  <si>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</si>
  <si>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</si>
  <si>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</si>
  <si>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</si>
  <si>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</si>
  <si>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</si>
  <si>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</si>
  <si>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</si>
  <si>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</si>
  <si>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</si>
  <si>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</si>
  <si>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</si>
  <si>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</si>
  <si>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</si>
  <si>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</si>
  <si>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</si>
  <si>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</si>
  <si>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</si>
  <si>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</si>
  <si>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</si>
  <si>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</si>
  <si>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</si>
  <si>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</si>
  <si>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</si>
  <si>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</si>
  <si>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</si>
  <si>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</si>
  <si>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</si>
  <si>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</si>
  <si>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</si>
  <si>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</si>
  <si>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</si>
  <si>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</si>
  <si>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</si>
  <si>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</si>
  <si>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</si>
  <si>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</si>
  <si>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</si>
  <si>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</si>
  <si>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</si>
  <si>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</si>
  <si>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</si>
  <si>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</si>
  <si>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</si>
  <si>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</si>
  <si>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</si>
  <si>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</si>
  <si>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</si>
  <si>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</si>
  <si>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</si>
  <si>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</si>
  <si>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</si>
  <si>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</si>
  <si>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</si>
  <si>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</si>
  <si>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</si>
  <si>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</si>
  <si>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</si>
  <si>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</si>
  <si>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</si>
  <si>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</si>
  <si>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</si>
  <si>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</si>
  <si>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</si>
  <si>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</si>
  <si>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</si>
  <si>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</si>
  <si>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</si>
  <si>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</si>
  <si>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</si>
  <si>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</si>
  <si>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</si>
  <si>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</si>
  <si>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</si>
  <si>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</si>
  <si>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</si>
  <si>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</si>
  <si>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</si>
  <si>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</si>
  <si>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</si>
  <si>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</si>
  <si>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</si>
  <si>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</si>
  <si>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</si>
  <si>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</si>
  <si>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</si>
  <si>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</si>
  <si>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</si>
  <si>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</si>
  <si>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</si>
  <si>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</si>
  <si>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</si>
  <si>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</si>
  <si>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</si>
  <si>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</si>
  <si>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</si>
  <si>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</si>
  <si>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</si>
  <si>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</si>
  <si>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</si>
  <si>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</si>
  <si>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</si>
  <si>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</si>
  <si>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</si>
  <si>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</si>
  <si>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</si>
  <si>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</si>
  <si>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</si>
  <si>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</si>
  <si>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</si>
  <si>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</si>
  <si>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</si>
  <si>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</si>
  <si>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</si>
  <si>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</si>
  <si>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</si>
  <si>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</si>
  <si>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</si>
  <si>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</si>
  <si>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</si>
  <si>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</si>
  <si>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</si>
  <si>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</si>
  <si>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</si>
  <si>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</si>
  <si>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</si>
  <si>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</si>
  <si>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</si>
  <si>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</si>
  <si>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</si>
  <si>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</si>
  <si>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</si>
  <si>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</si>
  <si>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</si>
  <si>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</si>
  <si>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</si>
  <si>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</si>
  <si>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</si>
  <si>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</si>
  <si>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</si>
  <si>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</si>
  <si>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</si>
  <si>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</si>
  <si>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</si>
  <si>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</si>
  <si>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</si>
  <si>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</si>
  <si>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</si>
  <si>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</si>
  <si>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</si>
  <si>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</si>
  <si>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</si>
  <si>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</si>
  <si>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</si>
  <si>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</si>
  <si>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</si>
  <si>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</si>
  <si>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</si>
  <si>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</si>
  <si>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</si>
  <si>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</si>
  <si>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</si>
  <si>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</si>
  <si>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</si>
  <si>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</si>
  <si>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</si>
  <si>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</si>
  <si>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</si>
  <si>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</si>
  <si>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</si>
  <si>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</si>
  <si>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</si>
  <si>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</si>
  <si>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</si>
  <si>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</si>
  <si>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</si>
  <si>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</si>
  <si>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</si>
  <si>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</si>
  <si>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</si>
  <si>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</si>
  <si>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</si>
  <si>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</si>
  <si>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</si>
  <si>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</si>
  <si>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</si>
  <si>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</si>
  <si>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</si>
  <si>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</si>
  <si>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</si>
  <si>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</si>
  <si>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</si>
  <si>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</si>
  <si>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</si>
  <si>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</si>
  <si>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</si>
  <si>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</si>
  <si>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</si>
  <si>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</si>
  <si>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</si>
  <si>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</si>
  <si>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</si>
  <si>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</si>
  <si>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</si>
  <si>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</si>
  <si>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</si>
  <si>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</si>
  <si>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</si>
  <si>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</si>
  <si>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</si>
  <si>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</si>
  <si>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</si>
  <si>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</si>
  <si>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</si>
  <si>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</si>
  <si>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</si>
  <si>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</si>
  <si>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</si>
  <si>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</si>
  <si>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</si>
  <si>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</si>
  <si>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</si>
  <si>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</si>
  <si>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</si>
  <si>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</si>
  <si>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</si>
  <si>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</si>
  <si>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</si>
  <si>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</si>
  <si>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</si>
  <si>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</si>
  <si>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</si>
  <si>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</si>
  <si>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</si>
  <si>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</si>
  <si>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</si>
  <si>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</si>
  <si>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</si>
  <si>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</si>
  <si>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</si>
  <si>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</si>
  <si>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</si>
  <si>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</si>
  <si>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</si>
  <si>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</si>
  <si>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</si>
  <si>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</si>
  <si>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</si>
  <si>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</si>
  <si>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</si>
  <si>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</si>
  <si>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</si>
  <si>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</si>
  <si>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</si>
  <si>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</si>
  <si>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</si>
  <si>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</si>
  <si>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</si>
  <si>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</si>
  <si>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</si>
  <si>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</si>
  <si>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</si>
  <si>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</si>
  <si>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</si>
  <si>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</si>
  <si>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</si>
  <si>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</si>
  <si>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</si>
  <si>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</si>
  <si>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</si>
  <si>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</si>
  <si>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</si>
  <si>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</si>
  <si>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</si>
  <si>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</si>
  <si>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</si>
  <si>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</si>
  <si>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</si>
  <si>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</si>
  <si>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</si>
  <si>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</si>
  <si>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</si>
  <si>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</si>
  <si>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</si>
  <si>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</si>
  <si>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</si>
  <si>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</si>
  <si>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</si>
  <si>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</si>
  <si>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</si>
  <si>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</si>
  <si>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</si>
  <si>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</si>
  <si>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</si>
  <si>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</si>
  <si>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</si>
  <si>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</si>
  <si>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</si>
  <si>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</si>
  <si>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</si>
  <si>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</si>
  <si>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</si>
  <si>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</si>
  <si>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</si>
  <si>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</si>
  <si>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</si>
  <si>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</si>
  <si>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</si>
  <si>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</si>
  <si>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</si>
  <si>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</si>
  <si>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</si>
  <si>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</si>
  <si>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</si>
  <si>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</si>
  <si>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</si>
  <si>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</si>
  <si>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</si>
  <si>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</si>
  <si>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</si>
  <si>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</si>
  <si>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</si>
  <si>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</si>
  <si>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</si>
  <si>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</si>
  <si>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</si>
  <si>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</si>
  <si>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</si>
  <si>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</si>
  <si>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</si>
  <si>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</si>
  <si>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</si>
  <si>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</si>
  <si>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</si>
  <si>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</si>
  <si>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</si>
  <si>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</si>
  <si>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</si>
  <si>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</si>
  <si>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</si>
  <si>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</si>
  <si>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</si>
  <si>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</si>
  <si>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</si>
  <si>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</si>
  <si>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</si>
  <si>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</si>
  <si>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</si>
  <si>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</si>
  <si>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</si>
  <si>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</si>
  <si>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</si>
  <si>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</si>
  <si>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</si>
  <si>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</si>
  <si>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</si>
  <si>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</si>
  <si>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</si>
  <si>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</si>
  <si>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</si>
  <si>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</si>
  <si>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</si>
  <si>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</si>
  <si>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</si>
  <si>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</si>
  <si>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</si>
  <si>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</si>
  <si>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</si>
  <si>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</si>
  <si>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</si>
  <si>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</si>
  <si>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</si>
  <si>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</si>
  <si>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</si>
  <si>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</si>
  <si>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</si>
  <si>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</si>
  <si>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</si>
  <si>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</si>
  <si>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</si>
  <si>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</si>
  <si>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</si>
  <si>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</si>
  <si>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</si>
  <si>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</si>
  <si>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</si>
  <si>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</si>
  <si>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</si>
  <si>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</si>
  <si>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</si>
  <si>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</si>
  <si>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</si>
  <si>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</si>
  <si>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</si>
  <si>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</si>
  <si>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</si>
  <si>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</si>
  <si>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</si>
  <si>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</si>
  <si>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</si>
  <si>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</si>
  <si>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</si>
  <si>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</si>
  <si>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</si>
  <si>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</si>
  <si>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</si>
  <si>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</si>
  <si>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</si>
  <si>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</si>
  <si>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</si>
  <si>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</si>
  <si>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</si>
  <si>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</si>
  <si>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</si>
  <si>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</si>
  <si>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</si>
  <si>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</si>
  <si>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</si>
  <si>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</si>
  <si>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</si>
  <si>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</si>
  <si>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</si>
  <si>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</si>
  <si>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</si>
  <si>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</si>
  <si>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</si>
  <si>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</si>
  <si>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</si>
  <si>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</si>
  <si>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</si>
  <si>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</si>
  <si>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</si>
  <si>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</si>
  <si>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</si>
  <si>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</si>
  <si>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</si>
  <si>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</si>
  <si>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</si>
  <si>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</si>
  <si>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</si>
  <si>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</si>
  <si>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</si>
  <si>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</si>
  <si>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</si>
  <si>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</si>
  <si>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</si>
  <si>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</si>
  <si>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</si>
  <si>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</si>
  <si>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</si>
  <si>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</si>
  <si>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</si>
  <si>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</si>
  <si>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</si>
  <si>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</si>
  <si>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</si>
  <si>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</si>
  <si>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</si>
  <si>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</si>
  <si>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</si>
  <si>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</si>
  <si>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</si>
  <si>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</si>
  <si>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</si>
  <si>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</si>
  <si>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</si>
  <si>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</si>
  <si>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</si>
  <si>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</si>
  <si>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</si>
  <si>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</si>
  <si>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</si>
  <si>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</si>
  <si>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</si>
  <si>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</si>
  <si>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</si>
  <si>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</si>
  <si>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</si>
  <si>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</si>
  <si>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</si>
  <si>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</si>
  <si>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</si>
  <si>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</si>
  <si>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</si>
  <si>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</si>
  <si>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</si>
  <si>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</si>
  <si>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</si>
  <si>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</si>
  <si>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</si>
  <si>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</si>
  <si>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</si>
  <si>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</si>
  <si>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</si>
  <si>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</si>
  <si>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</si>
  <si>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</si>
  <si>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</si>
  <si>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</si>
  <si>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</si>
  <si>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</si>
  <si>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</si>
  <si>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</si>
  <si>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</si>
  <si>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</si>
  <si>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</si>
  <si>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</si>
  <si>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</si>
  <si>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</si>
  <si>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</si>
  <si>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</si>
  <si>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</si>
  <si>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</si>
  <si>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</si>
  <si>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</si>
  <si>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</si>
  <si>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</si>
  <si>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</si>
  <si>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</si>
  <si>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</si>
  <si>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</si>
  <si>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</si>
  <si>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</si>
  <si>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</si>
  <si>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</si>
  <si>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</si>
  <si>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</si>
  <si>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</si>
  <si>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</si>
  <si>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</si>
  <si>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</si>
  <si>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</si>
  <si>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</si>
  <si>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</si>
  <si>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</si>
  <si>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</si>
  <si>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</si>
  <si>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</si>
  <si>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</si>
  <si>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</si>
  <si>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</si>
  <si>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</si>
  <si>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</si>
  <si>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</si>
  <si>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</si>
  <si>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</si>
  <si>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</si>
  <si>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</si>
  <si>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</si>
  <si>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</si>
  <si>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</si>
  <si>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</si>
  <si>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</si>
  <si>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</si>
  <si>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</si>
  <si>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</si>
  <si>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</si>
  <si>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</si>
  <si>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</si>
  <si>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</si>
  <si>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</si>
  <si>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</si>
  <si>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</si>
  <si>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</si>
  <si>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</si>
  <si>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</si>
  <si>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</si>
  <si>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</si>
  <si>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</si>
  <si>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</si>
  <si>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</si>
  <si>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</si>
  <si>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</si>
  <si>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</si>
  <si>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</si>
  <si>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</si>
  <si>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</si>
  <si>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</si>
  <si>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</si>
  <si>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</si>
  <si>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</si>
  <si>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</si>
  <si>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</si>
  <si>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</si>
  <si>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</si>
  <si>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</si>
  <si>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</si>
  <si>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</si>
  <si>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</si>
  <si>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</si>
  <si>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</si>
  <si>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</si>
  <si>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</si>
  <si>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</si>
  <si>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</si>
  <si>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</si>
  <si>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</si>
  <si>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</si>
  <si>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</si>
  <si>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</si>
  <si>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</si>
  <si>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</si>
  <si>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</si>
  <si>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</si>
  <si>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</si>
  <si>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</si>
  <si>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</si>
  <si>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</si>
  <si>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</si>
  <si>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</si>
  <si>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</si>
  <si>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</si>
  <si>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</si>
  <si>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</si>
  <si>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</si>
  <si>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</si>
  <si>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</si>
  <si>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</si>
  <si>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</si>
  <si>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</si>
  <si>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</si>
  <si>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</si>
  <si>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</si>
  <si>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</si>
  <si>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</si>
  <si>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</si>
  <si>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</si>
  <si>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</si>
  <si>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</si>
  <si>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</si>
  <si>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</si>
  <si>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</si>
  <si>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</si>
  <si>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</si>
  <si>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</si>
  <si>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</si>
  <si>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</si>
  <si>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</si>
  <si>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</si>
  <si>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</si>
  <si>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</si>
  <si>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</si>
  <si>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</si>
  <si>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</si>
  <si>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</si>
  <si>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</si>
  <si>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</si>
  <si>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</si>
  <si>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</si>
  <si>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</si>
  <si>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</si>
  <si>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</si>
  <si>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</si>
  <si>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</si>
  <si>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</si>
  <si>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</si>
  <si>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</si>
  <si>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</si>
  <si>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</si>
  <si>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</si>
  <si>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</si>
  <si>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</si>
  <si>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</si>
  <si>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</si>
  <si>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</si>
  <si>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</si>
  <si>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</si>
  <si>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</si>
  <si>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</si>
  <si>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</si>
  <si>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</si>
  <si>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</si>
  <si>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</si>
  <si>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</si>
  <si>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</si>
  <si>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</si>
  <si>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</si>
  <si>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</si>
  <si>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</si>
  <si>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</si>
  <si>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</si>
  <si>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</si>
  <si>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</si>
  <si>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</si>
  <si>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</si>
  <si>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</si>
  <si>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</si>
  <si>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</si>
  <si>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</si>
  <si>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</si>
  <si>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</si>
  <si>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</si>
  <si>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</si>
  <si>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</si>
  <si>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</si>
  <si>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</si>
  <si>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</si>
  <si>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</si>
  <si>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</si>
  <si>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</si>
  <si>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</si>
  <si>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</si>
  <si>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</si>
  <si>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</si>
  <si>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</si>
  <si>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</si>
  <si>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</si>
  <si>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</si>
  <si>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</si>
  <si>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</si>
  <si>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</si>
  <si>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</si>
  <si>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</si>
  <si>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</si>
  <si>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</si>
  <si>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</si>
  <si>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</si>
  <si>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</si>
  <si>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</si>
  <si>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</si>
  <si>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</si>
  <si>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</si>
  <si>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</si>
  <si>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</si>
  <si>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</si>
  <si>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</si>
  <si>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</si>
  <si>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</si>
  <si>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</si>
  <si>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</si>
  <si>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</si>
  <si>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</si>
  <si>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</si>
  <si>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</si>
  <si>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</si>
  <si>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</si>
  <si>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</si>
  <si>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</si>
  <si>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</si>
  <si>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</si>
  <si>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</si>
  <si>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</si>
  <si>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</si>
  <si>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</si>
  <si>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</si>
  <si>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</si>
  <si>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</si>
  <si>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</si>
  <si>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</si>
  <si>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</si>
  <si>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</si>
  <si>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</si>
  <si>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</si>
  <si>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</si>
  <si>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</si>
  <si>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</si>
  <si>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</si>
  <si>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</si>
  <si>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</si>
  <si>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</si>
  <si>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</si>
  <si>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</si>
  <si>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</si>
  <si>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</si>
  <si>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</si>
  <si>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</si>
  <si>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</si>
  <si>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</si>
  <si>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</si>
  <si>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</si>
  <si>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</si>
  <si>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</si>
  <si>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</si>
  <si>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</si>
  <si>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</si>
  <si>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</si>
  <si>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</si>
  <si>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</si>
  <si>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</si>
  <si>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</si>
  <si>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</si>
  <si>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</si>
  <si>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</si>
  <si>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</si>
  <si>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</si>
  <si>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</si>
  <si>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</si>
  <si>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</si>
  <si>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</si>
  <si>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</si>
  <si>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</si>
  <si>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</si>
  <si>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</si>
  <si>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</si>
  <si>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</si>
  <si>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</si>
  <si>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</si>
  <si>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</si>
  <si>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</si>
  <si>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</si>
  <si>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</si>
  <si>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</si>
  <si>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</si>
  <si>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</si>
  <si>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</si>
  <si>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</si>
  <si>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</si>
  <si>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</si>
  <si>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</si>
  <si>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</si>
  <si>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</si>
  <si>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</si>
  <si>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</si>
  <si>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</si>
  <si>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</si>
  <si>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</si>
  <si>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</si>
  <si>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</si>
  <si>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</si>
  <si>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</si>
  <si>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</si>
  <si>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</si>
  <si>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</si>
  <si>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</si>
  <si>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</si>
  <si>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</si>
  <si>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</si>
  <si>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</si>
  <si>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</si>
  <si>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</si>
  <si>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</si>
  <si>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</si>
  <si>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</si>
  <si>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</si>
  <si>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</si>
  <si>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</si>
  <si>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</si>
  <si>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</si>
  <si>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</si>
  <si>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</si>
  <si>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</si>
  <si>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</si>
  <si>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</si>
  <si>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</si>
  <si>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</si>
  <si>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</si>
  <si>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</si>
  <si>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</si>
  <si>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</si>
  <si>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</si>
  <si>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</si>
  <si>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</si>
  <si>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</si>
  <si>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</si>
  <si>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</si>
  <si>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</si>
  <si>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</si>
  <si>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</si>
  <si>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</si>
  <si>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</si>
  <si>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</si>
  <si>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</si>
  <si>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</si>
  <si>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</si>
  <si>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</si>
  <si>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</si>
  <si>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</si>
  <si>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</si>
  <si>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</si>
  <si>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</si>
  <si>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</si>
  <si>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</si>
  <si>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</si>
  <si>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</si>
  <si>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</si>
  <si>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</si>
  <si>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</si>
  <si>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</si>
  <si>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</si>
  <si>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</si>
  <si>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</si>
  <si>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</si>
  <si>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</si>
  <si>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</si>
  <si>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</si>
  <si>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</si>
  <si>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</si>
  <si>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</si>
  <si>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</si>
  <si>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</si>
  <si>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</si>
  <si>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</si>
  <si>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</si>
  <si>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</si>
  <si>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</si>
  <si>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</si>
  <si>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</si>
  <si>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</si>
  <si>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</si>
  <si>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</si>
  <si>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</si>
  <si>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</si>
  <si>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</si>
  <si>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</si>
  <si>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</si>
  <si>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</si>
  <si>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</si>
  <si>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</si>
  <si>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</si>
  <si>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</si>
  <si>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</si>
  <si>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</si>
  <si>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</si>
  <si>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</si>
  <si>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</si>
  <si>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</si>
  <si>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</si>
  <si>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</si>
  <si>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</si>
  <si>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</si>
  <si>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</si>
  <si>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</si>
  <si>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</si>
  <si>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</si>
  <si>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</si>
  <si>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</si>
  <si>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</si>
  <si>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</si>
  <si>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</si>
  <si>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</si>
  <si>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</si>
  <si>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</si>
  <si>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</si>
  <si>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</si>
  <si>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</si>
  <si>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</si>
  <si>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</si>
  <si>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</si>
  <si>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</si>
  <si>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</si>
  <si>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</si>
  <si>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</si>
  <si>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</si>
  <si>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</si>
  <si>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</si>
  <si>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</si>
  <si>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</si>
  <si>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</si>
  <si>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</si>
  <si>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</si>
  <si>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</si>
  <si>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</si>
  <si>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</si>
  <si>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</si>
  <si>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</si>
  <si>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</si>
  <si>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</si>
  <si>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</si>
  <si>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</si>
  <si>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</si>
  <si>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</si>
  <si>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</si>
  <si>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</si>
  <si>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</si>
  <si>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</si>
  <si>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</si>
  <si>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</si>
  <si>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</si>
  <si>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</si>
  <si>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</si>
  <si>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</si>
  <si>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</si>
  <si>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</si>
  <si>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</si>
  <si>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</si>
  <si>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</si>
  <si>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</si>
  <si>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</si>
  <si>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</si>
  <si>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</si>
  <si>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</si>
  <si>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</si>
  <si>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</si>
  <si>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</si>
  <si>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</si>
  <si>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</si>
  <si>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</si>
  <si>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</si>
  <si>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</si>
  <si>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</si>
  <si>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</si>
  <si>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</si>
  <si>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</si>
  <si>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</si>
  <si>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</si>
  <si>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</si>
  <si>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</si>
  <si>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</si>
  <si>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</si>
  <si>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</si>
  <si>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</si>
  <si>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</si>
  <si>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</si>
  <si>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</si>
  <si>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</si>
  <si>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</si>
  <si>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</si>
  <si>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</si>
  <si>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</si>
  <si>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</si>
  <si>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</si>
  <si>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</si>
  <si>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</si>
  <si>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</si>
  <si>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</si>
  <si>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</si>
  <si>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</si>
  <si>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</si>
  <si>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</si>
  <si>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</si>
  <si>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</si>
  <si>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</si>
  <si>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</si>
  <si>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</si>
  <si>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</si>
  <si>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</si>
  <si>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</si>
  <si>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</si>
  <si>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</si>
  <si>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</si>
  <si>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</si>
  <si>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</si>
  <si>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</si>
  <si>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</si>
  <si>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</si>
  <si>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</si>
  <si>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</si>
  <si>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</si>
  <si>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</si>
  <si>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</si>
  <si>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</si>
  <si>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</si>
  <si>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</si>
  <si>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</si>
  <si>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</si>
  <si>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</si>
  <si>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</si>
  <si>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</si>
  <si>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</si>
  <si>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</si>
  <si>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</si>
  <si>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</si>
  <si>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</si>
  <si>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</si>
  <si>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</si>
  <si>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</si>
  <si>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</si>
  <si>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</si>
  <si>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</si>
  <si>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</si>
  <si>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</si>
  <si>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</si>
  <si>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</si>
  <si>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</si>
  <si>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</si>
  <si>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</si>
  <si>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</si>
  <si>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</si>
  <si>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</si>
  <si>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</si>
  <si>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</si>
  <si>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</si>
  <si>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</si>
  <si>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</si>
  <si>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</si>
  <si>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</si>
  <si>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</si>
  <si>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</si>
  <si>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</si>
  <si>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</si>
  <si>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</si>
  <si>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</si>
  <si>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</si>
  <si>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</si>
  <si>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</si>
  <si>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</si>
  <si>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</si>
  <si>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</si>
  <si>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</si>
  <si>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</si>
  <si>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</si>
  <si>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</si>
  <si>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</si>
  <si>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</si>
  <si>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</si>
  <si>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</si>
  <si>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</si>
  <si>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</si>
  <si>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</si>
  <si>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</si>
  <si>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</si>
  <si>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</si>
  <si>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</si>
  <si>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</si>
  <si>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</si>
  <si>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</si>
  <si>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</si>
  <si>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</si>
  <si>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</si>
  <si>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</si>
  <si>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</si>
  <si>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</si>
  <si>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</si>
  <si>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</si>
  <si>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</si>
  <si>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</si>
  <si>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</si>
  <si>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</si>
  <si>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</si>
  <si>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</si>
  <si>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</si>
  <si>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</si>
  <si>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</si>
  <si>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</si>
  <si>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</si>
  <si>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</si>
  <si>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</si>
  <si>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</si>
  <si>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</si>
  <si>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</si>
  <si>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</si>
  <si>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</si>
  <si>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</si>
  <si>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</si>
  <si>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</si>
  <si>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</si>
  <si>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</si>
  <si>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</si>
  <si>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</si>
  <si>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</si>
  <si>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</si>
  <si>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</si>
  <si>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</si>
  <si>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</si>
  <si>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</si>
  <si>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</si>
  <si>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</si>
  <si>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</si>
  <si>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</si>
  <si>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</si>
  <si>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</si>
  <si>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</si>
  <si>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</si>
  <si>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</si>
  <si>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</si>
  <si>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</si>
  <si>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</si>
  <si>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</si>
  <si>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</si>
  <si>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</si>
  <si>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</si>
  <si>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</si>
  <si>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</si>
  <si>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</si>
  <si>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</si>
  <si>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</si>
  <si>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</si>
  <si>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</si>
  <si>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</si>
  <si>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</si>
  <si>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</si>
  <si>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</si>
  <si>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</si>
  <si>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</si>
  <si>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</si>
  <si>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</si>
  <si>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</si>
  <si>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</si>
  <si>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</si>
  <si>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</si>
  <si>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</si>
  <si>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</si>
  <si>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</si>
  <si>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</si>
  <si>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</si>
  <si>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</si>
  <si>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</si>
  <si>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</si>
  <si>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</si>
  <si>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</si>
  <si>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</si>
  <si>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</si>
  <si>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</si>
  <si>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</si>
  <si>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</si>
  <si>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</si>
  <si>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</si>
  <si>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</si>
  <si>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</si>
  <si>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</si>
  <si>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</si>
  <si>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</si>
  <si>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</si>
  <si>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</si>
  <si>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</si>
  <si>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</si>
  <si>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</si>
  <si>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</si>
  <si>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</si>
  <si>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</si>
  <si>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</si>
  <si>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</si>
  <si>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</si>
  <si>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</si>
  <si>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</si>
  <si>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</si>
  <si>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</si>
  <si>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</si>
  <si>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</si>
  <si>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</si>
  <si>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</si>
  <si>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</si>
  <si>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</si>
  <si>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</si>
  <si>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</si>
  <si>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</si>
  <si>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</si>
  <si>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</si>
  <si>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</si>
  <si>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</si>
  <si>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</si>
  <si>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</si>
  <si>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</si>
  <si>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</si>
  <si>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</si>
  <si>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</si>
  <si>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</si>
  <si>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</si>
  <si>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</si>
  <si>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</si>
  <si>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</si>
  <si>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</si>
  <si>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</si>
  <si>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</si>
  <si>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</si>
  <si>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</si>
  <si>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</si>
  <si>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</si>
  <si>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</si>
  <si>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</si>
  <si>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</si>
  <si>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</si>
  <si>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</si>
  <si>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</si>
  <si>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</si>
  <si>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</si>
  <si>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</si>
  <si>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</si>
  <si>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</si>
  <si>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</si>
  <si>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</si>
  <si>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</si>
  <si>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</si>
  <si>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</si>
  <si>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</si>
  <si>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</si>
  <si>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</si>
  <si>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</si>
  <si>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</si>
  <si>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</si>
  <si>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</si>
  <si>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</si>
  <si>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</si>
  <si>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</si>
  <si>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</si>
  <si>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</si>
  <si>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</si>
  <si>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</si>
  <si>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</si>
  <si>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</si>
  <si>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</si>
  <si>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</si>
  <si>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</si>
  <si>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</si>
  <si>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</si>
  <si>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</si>
  <si>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</si>
  <si>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</si>
  <si>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</si>
  <si>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</si>
  <si>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</si>
  <si>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</si>
  <si>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</si>
  <si>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</si>
  <si>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</si>
  <si>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</si>
  <si>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</si>
  <si>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</si>
  <si>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</si>
  <si>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</si>
  <si>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</si>
  <si>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</si>
  <si>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</si>
  <si>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</si>
  <si>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</si>
  <si>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</si>
  <si>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</si>
  <si>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</si>
  <si>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</si>
  <si>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</si>
  <si>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</si>
  <si>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</si>
  <si>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</si>
  <si>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</si>
  <si>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</si>
  <si>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</si>
  <si>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</si>
  <si>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</si>
  <si>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</si>
  <si>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</si>
  <si>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</si>
  <si>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</si>
  <si>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</si>
  <si>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</si>
  <si>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</si>
  <si>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</si>
  <si>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</si>
  <si>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</si>
  <si>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</si>
  <si>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</si>
  <si>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</si>
  <si>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</si>
  <si>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</si>
  <si>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</si>
  <si>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</si>
  <si>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</si>
  <si>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</si>
  <si>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</si>
  <si>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</si>
  <si>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</si>
  <si>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</si>
  <si>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</si>
  <si>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</si>
  <si>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</si>
  <si>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</si>
  <si>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</si>
  <si>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</si>
  <si>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</si>
  <si>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</si>
  <si>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</si>
  <si>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</si>
  <si>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</si>
  <si>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</si>
  <si>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</si>
  <si>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</si>
  <si>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</si>
  <si>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</si>
  <si>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</si>
  <si>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</si>
  <si>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</si>
  <si>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</si>
  <si>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</si>
  <si>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</si>
  <si>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</si>
  <si>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</si>
  <si>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</si>
  <si>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</si>
  <si>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</si>
  <si>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</si>
  <si>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</si>
  <si>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</si>
  <si>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</si>
  <si>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</si>
  <si>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</si>
  <si>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</si>
  <si>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</si>
  <si>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</si>
  <si>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</si>
  <si>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</si>
  <si>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</si>
  <si>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</si>
  <si>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</si>
  <si>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</si>
  <si>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</si>
  <si>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</si>
  <si>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</si>
  <si>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</si>
  <si>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</si>
  <si>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</si>
  <si>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</si>
  <si>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</si>
  <si>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</si>
  <si>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</si>
  <si>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</si>
  <si>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</si>
  <si>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</si>
  <si>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</si>
  <si>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</si>
  <si>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</si>
  <si>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</si>
  <si>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</si>
  <si>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</si>
  <si>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</si>
  <si>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</si>
  <si>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</si>
  <si>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</si>
  <si>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</si>
  <si>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</si>
  <si>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</si>
  <si>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</si>
  <si>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</si>
  <si>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</si>
  <si>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</si>
  <si>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</si>
  <si>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</si>
  <si>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</si>
  <si>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</si>
  <si>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</si>
  <si>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</si>
  <si>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</si>
  <si>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</si>
  <si>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</si>
  <si>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</si>
  <si>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</si>
  <si>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</si>
  <si>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</si>
  <si>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</si>
  <si>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</si>
  <si>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</si>
  <si>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</si>
  <si>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</si>
  <si>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</si>
  <si>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</si>
  <si>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</si>
  <si>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</si>
  <si>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</si>
  <si>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</si>
  <si>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</si>
  <si>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</si>
  <si>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</si>
  <si>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</si>
  <si>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</si>
  <si>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</si>
  <si>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</si>
  <si>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</si>
  <si>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</si>
  <si>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</si>
  <si>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</si>
  <si>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</si>
  <si>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</si>
  <si>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</si>
  <si>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</si>
  <si>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</si>
  <si>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</si>
  <si>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</si>
  <si>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</si>
  <si>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</si>
  <si>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</si>
  <si>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</si>
  <si>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</si>
  <si>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</si>
  <si>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</si>
  <si>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</si>
  <si>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</si>
  <si>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</si>
  <si>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</si>
  <si>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</si>
  <si>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</si>
  <si>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</si>
  <si>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</si>
  <si>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</si>
  <si>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</si>
  <si>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</si>
  <si>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</si>
  <si>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</si>
  <si>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</si>
  <si>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</si>
  <si>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</si>
  <si>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</si>
  <si>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</si>
  <si>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</si>
  <si>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</si>
  <si>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</si>
  <si>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</si>
  <si>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</si>
  <si>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</si>
  <si>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</si>
  <si>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</si>
  <si>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</si>
  <si>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</si>
  <si>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</si>
  <si>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</si>
  <si>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</si>
  <si>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</si>
  <si>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</si>
  <si>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</si>
  <si>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</si>
  <si>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</si>
  <si>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</si>
  <si>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</si>
  <si>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</si>
  <si>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</si>
  <si>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</si>
  <si>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</si>
  <si>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</si>
  <si>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</si>
  <si>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</si>
  <si>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</si>
  <si>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</si>
  <si>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</si>
  <si>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</si>
  <si>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</si>
  <si>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</si>
  <si>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</si>
  <si>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</si>
  <si>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</si>
  <si>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</si>
  <si>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</si>
  <si>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</si>
  <si>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</si>
  <si>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</si>
  <si>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</si>
  <si>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</si>
  <si>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</si>
  <si>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</si>
  <si>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</si>
  <si>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</si>
  <si>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</si>
  <si>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</si>
  <si>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</si>
  <si>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</si>
  <si>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</si>
  <si>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</si>
  <si>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</si>
  <si>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</si>
  <si>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</si>
  <si>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</si>
  <si>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</si>
  <si>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</si>
  <si>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</si>
  <si>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</si>
  <si>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</si>
  <si>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</si>
  <si>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</si>
  <si>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</si>
  <si>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</si>
  <si>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</si>
  <si>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</si>
  <si>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</si>
  <si>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</si>
  <si>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</si>
  <si>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</si>
  <si>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</si>
  <si>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</si>
  <si>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</si>
  <si>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</si>
  <si>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</si>
  <si>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</si>
  <si>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</si>
  <si>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</si>
  <si>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</si>
  <si>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</si>
  <si>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</si>
  <si>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</si>
  <si>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</si>
  <si>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</si>
  <si>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</si>
  <si>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</si>
  <si>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</si>
  <si>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</si>
  <si>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</si>
  <si>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</si>
  <si>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</si>
  <si>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</si>
  <si>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</si>
  <si>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</si>
  <si>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</si>
  <si>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</si>
  <si>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</si>
  <si>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</si>
  <si>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</si>
  <si>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</si>
  <si>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</si>
  <si>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</si>
  <si>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</si>
  <si>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</si>
  <si>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</si>
  <si>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</si>
  <si>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</si>
  <si>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</si>
  <si>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</si>
  <si>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</si>
  <si>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</si>
  <si>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</si>
  <si>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</si>
  <si>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</si>
  <si>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</si>
  <si>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</si>
  <si>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</si>
  <si>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</si>
  <si>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</si>
  <si>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</si>
  <si>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</si>
  <si>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</si>
  <si>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</si>
  <si>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</si>
  <si>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</si>
  <si>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</si>
  <si>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</si>
  <si>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</si>
  <si>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</si>
  <si>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</si>
  <si>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</si>
  <si>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</si>
  <si>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</si>
  <si>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</si>
  <si>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</si>
  <si>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</si>
  <si>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</si>
  <si>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</si>
  <si>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</si>
  <si>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</si>
  <si>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</si>
  <si>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</si>
  <si>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</si>
  <si>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</si>
  <si>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</si>
  <si>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</si>
  <si>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</si>
  <si>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</si>
  <si>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</si>
  <si>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</si>
  <si>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</si>
  <si>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</si>
  <si>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</si>
  <si>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</si>
  <si>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</si>
  <si>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</si>
  <si>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</si>
  <si>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</si>
  <si>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</si>
  <si>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</si>
  <si>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</si>
  <si>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</si>
  <si>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</si>
  <si>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</si>
  <si>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</si>
  <si>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</si>
  <si>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</si>
  <si>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</si>
  <si>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</si>
  <si>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</si>
  <si>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</si>
  <si>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</si>
  <si>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</si>
  <si>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</si>
  <si>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</si>
  <si>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</si>
  <si>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</si>
  <si>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</si>
  <si>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</si>
  <si>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</si>
  <si>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</si>
  <si>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</si>
  <si>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</si>
  <si>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</si>
  <si>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</si>
  <si>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</si>
  <si>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</si>
  <si>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</si>
  <si>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</si>
  <si>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</si>
  <si>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</si>
  <si>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</si>
  <si>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</si>
  <si>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</si>
  <si>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</si>
  <si>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</si>
  <si>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</si>
  <si>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</si>
  <si>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</si>
  <si>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</si>
  <si>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</si>
  <si>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</si>
  <si>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</si>
  <si>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</si>
  <si>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</si>
  <si>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</si>
  <si>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</si>
  <si>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</si>
  <si>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</si>
  <si>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</si>
  <si>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</si>
  <si>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</si>
  <si>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</si>
  <si>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</si>
  <si>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</si>
  <si>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</si>
  <si>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</si>
  <si>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</si>
  <si>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</si>
  <si>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</si>
  <si>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</si>
  <si>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</si>
  <si>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</si>
  <si>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</si>
  <si>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</si>
  <si>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</si>
  <si>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</si>
  <si>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</si>
  <si>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</si>
  <si>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</si>
  <si>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</si>
  <si>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</si>
  <si>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</si>
  <si>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</si>
  <si>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</si>
  <si>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</si>
  <si>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</si>
  <si>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</si>
  <si>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</si>
  <si>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</si>
  <si>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</si>
  <si>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</si>
  <si>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</si>
  <si>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</si>
  <si>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</si>
  <si>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</si>
  <si>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</si>
  <si>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</si>
  <si>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</si>
  <si>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</si>
  <si>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</si>
  <si>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</si>
  <si>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</si>
  <si>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</si>
  <si>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</si>
  <si>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</si>
  <si>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</si>
  <si>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</si>
  <si>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</si>
  <si>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</si>
  <si>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</si>
  <si>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</si>
  <si>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</si>
  <si>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</si>
  <si>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</si>
  <si>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</si>
  <si>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</si>
  <si>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</si>
  <si>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</si>
  <si>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</si>
  <si>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</si>
  <si>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</si>
  <si>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</si>
  <si>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</si>
  <si>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</si>
  <si>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</si>
  <si>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</si>
  <si>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</si>
  <si>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</si>
  <si>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</si>
  <si>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</si>
  <si>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</si>
  <si>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</si>
  <si>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</si>
  <si>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</si>
  <si>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</si>
  <si>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</si>
  <si>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</si>
  <si>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</si>
  <si>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</si>
  <si>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</si>
  <si>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</si>
  <si>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</si>
  <si>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</si>
  <si>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</si>
  <si>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</si>
  <si>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</si>
  <si>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</si>
  <si>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</si>
  <si>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</si>
  <si>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</si>
  <si>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</si>
  <si>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</si>
  <si>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</si>
  <si>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</si>
  <si>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</si>
  <si>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</si>
  <si>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</si>
  <si>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</si>
  <si>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</si>
  <si>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</si>
  <si>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</si>
  <si>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</si>
  <si>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</si>
  <si>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</si>
  <si>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</si>
  <si>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</si>
  <si>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</si>
  <si>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</si>
  <si>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</si>
  <si>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</si>
  <si>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</si>
  <si>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</si>
  <si>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</si>
  <si>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</si>
  <si>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</si>
  <si>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</si>
  <si>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</si>
  <si>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</si>
  <si>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</si>
  <si>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</si>
  <si>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</si>
  <si>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</si>
  <si>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</si>
  <si>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</si>
  <si>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</si>
  <si>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</si>
  <si>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</si>
  <si>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</si>
  <si>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</si>
  <si>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</si>
  <si>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</si>
  <si>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</si>
  <si>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</si>
  <si>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</si>
  <si>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</si>
  <si>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</si>
  <si>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</si>
  <si>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</si>
  <si>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</si>
  <si>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</si>
  <si>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</si>
  <si>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</si>
  <si>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</si>
  <si>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</si>
  <si>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</si>
  <si>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</si>
  <si>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</si>
  <si>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</si>
  <si>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</si>
  <si>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</si>
  <si>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</si>
  <si>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</si>
  <si>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</si>
  <si>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</si>
  <si>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</si>
  <si>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</si>
  <si>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</si>
  <si>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</si>
  <si>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</si>
  <si>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</si>
  <si>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</si>
  <si>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</si>
  <si>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</si>
  <si>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</si>
  <si>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</si>
  <si>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</si>
  <si>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</si>
  <si>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</si>
  <si>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</si>
  <si>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</si>
  <si>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</si>
  <si>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</si>
  <si>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</si>
  <si>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</si>
  <si>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</si>
  <si>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</si>
  <si>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</si>
  <si>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</si>
  <si>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</si>
  <si>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</si>
  <si>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</si>
  <si>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</si>
  <si>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</si>
  <si>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</si>
  <si>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</si>
  <si>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</si>
  <si>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</si>
  <si>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</si>
  <si>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</si>
  <si>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</si>
  <si>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</si>
  <si>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</si>
  <si>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</si>
  <si>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</si>
  <si>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</si>
  <si>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</si>
  <si>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</si>
  <si>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</si>
  <si>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</si>
  <si>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</si>
  <si>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</si>
  <si>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</si>
  <si>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</si>
  <si>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</si>
  <si>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</si>
  <si>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</si>
  <si>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</si>
  <si>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</si>
  <si>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</si>
  <si>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</si>
  <si>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</si>
  <si>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</si>
  <si>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</si>
  <si>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</si>
  <si>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</si>
  <si>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</si>
  <si>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</si>
  <si>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</si>
  <si>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</si>
  <si>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</si>
  <si>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</si>
  <si>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</si>
  <si>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</si>
  <si>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</si>
  <si>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</si>
  <si>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</si>
  <si>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</si>
  <si>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</si>
  <si>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</si>
  <si>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</si>
  <si>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</si>
  <si>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</si>
  <si>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</si>
  <si>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</si>
  <si>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</si>
  <si>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</si>
  <si>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</si>
  <si>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</si>
  <si>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</si>
  <si>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</si>
  <si>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</si>
  <si>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</si>
  <si>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</si>
  <si>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</si>
  <si>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</si>
  <si>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</si>
  <si>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</si>
  <si>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</si>
  <si>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</si>
  <si>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</si>
  <si>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</si>
  <si>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</si>
  <si>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</si>
  <si>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</si>
  <si>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</si>
  <si>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</si>
  <si>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</si>
  <si>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</si>
  <si>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</si>
  <si>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</si>
  <si>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</si>
  <si>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</si>
  <si>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</si>
  <si>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</si>
  <si>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</si>
  <si>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</si>
  <si>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</si>
  <si>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</si>
  <si>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</si>
  <si>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</si>
  <si>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</si>
  <si>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</si>
  <si>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</si>
  <si>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</si>
  <si>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</si>
  <si>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</si>
  <si>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</si>
  <si>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</si>
  <si>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</si>
  <si>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</si>
  <si>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</si>
  <si>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</si>
  <si>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</si>
  <si>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</si>
  <si>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</si>
  <si>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</si>
  <si>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</si>
  <si>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</si>
  <si>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</si>
  <si>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</si>
  <si>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</si>
  <si>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</si>
  <si>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</si>
  <si>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</si>
  <si>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</si>
  <si>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</si>
  <si>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</si>
  <si>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</si>
  <si>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</si>
  <si>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</si>
  <si>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</si>
  <si>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</si>
  <si>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</si>
  <si>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</si>
  <si>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</si>
  <si>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</si>
  <si>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</si>
  <si>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</si>
  <si>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</si>
  <si>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</si>
  <si>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</si>
  <si>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</si>
  <si>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</si>
  <si>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</si>
  <si>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</si>
  <si>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</si>
  <si>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</si>
  <si>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</si>
  <si>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</si>
  <si>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</si>
  <si>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</si>
  <si>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</si>
  <si>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</si>
  <si>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</si>
  <si>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</si>
  <si>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</si>
  <si>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</si>
  <si>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</si>
  <si>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</si>
  <si>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</si>
  <si>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</si>
  <si>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</si>
  <si>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</si>
  <si>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</si>
  <si>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</si>
  <si>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</si>
  <si>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</si>
  <si>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</si>
  <si>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</si>
  <si>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</si>
  <si>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</si>
  <si>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</si>
  <si>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</si>
  <si>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</si>
  <si>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</si>
  <si>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</si>
  <si>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</si>
  <si>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</si>
  <si>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</si>
  <si>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</si>
  <si>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</si>
  <si>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</si>
  <si>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</si>
  <si>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</si>
  <si>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</si>
  <si>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</si>
  <si>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</si>
  <si>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</si>
  <si>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</si>
  <si>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</si>
  <si>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</si>
  <si>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</si>
  <si>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</si>
  <si>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</si>
  <si>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</si>
  <si>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</si>
  <si>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</si>
  <si>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</si>
  <si>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</si>
  <si>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</si>
  <si>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</si>
  <si>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</si>
  <si>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</si>
  <si>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</si>
  <si>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</si>
  <si>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</si>
  <si>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</si>
  <si>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</si>
  <si>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</si>
  <si>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</si>
  <si>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</si>
  <si>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</si>
  <si>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</si>
  <si>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</si>
  <si>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</si>
  <si>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</si>
  <si>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</si>
  <si>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</si>
  <si>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</si>
  <si>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</si>
  <si>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</si>
  <si>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</si>
  <si>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</si>
  <si>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</si>
  <si>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</si>
  <si>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</si>
  <si>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</si>
  <si>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</si>
  <si>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</si>
  <si>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</si>
  <si>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</si>
  <si>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</si>
  <si>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</si>
  <si>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</si>
  <si>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</si>
  <si>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</si>
  <si>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</si>
  <si>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</si>
  <si>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</si>
  <si>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</si>
  <si>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</si>
  <si>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</si>
  <si>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</si>
  <si>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</si>
  <si>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</si>
  <si>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</si>
  <si>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</si>
  <si>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</si>
  <si>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</si>
  <si>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</si>
  <si>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</si>
  <si>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</si>
  <si>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</si>
  <si>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</si>
  <si>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</si>
  <si>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</si>
  <si>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</si>
  <si>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</si>
  <si>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</si>
  <si>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</si>
  <si>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</si>
  <si>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</si>
  <si>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</si>
  <si>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</si>
  <si>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</si>
  <si>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</si>
  <si>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</si>
  <si>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</si>
  <si>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</si>
  <si>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</si>
  <si>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</si>
  <si>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</si>
  <si>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</si>
  <si>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</si>
  <si>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</si>
  <si>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</si>
  <si>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</si>
  <si>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</si>
  <si>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</si>
  <si>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</si>
  <si>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</si>
  <si>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</si>
  <si>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</si>
  <si>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</si>
  <si>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</si>
  <si>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</si>
  <si>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</si>
  <si>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</si>
  <si>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</si>
  <si>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</si>
  <si>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</si>
  <si>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</si>
  <si>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</si>
  <si>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</si>
  <si>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</si>
  <si>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</si>
  <si>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</si>
  <si>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</si>
  <si>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</si>
  <si>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</si>
  <si>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</si>
  <si>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</si>
  <si>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</si>
  <si>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</si>
  <si>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</si>
  <si>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</si>
  <si>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</si>
  <si>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</si>
  <si>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</si>
  <si>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</si>
  <si>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</si>
  <si>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</si>
  <si>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</si>
  <si>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</si>
  <si>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</si>
  <si>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</si>
  <si>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</si>
  <si>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</si>
  <si>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</si>
  <si>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</si>
  <si>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</si>
  <si>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</si>
  <si>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</si>
  <si>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</si>
  <si>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</si>
  <si>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</si>
  <si>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</si>
  <si>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</si>
  <si>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</si>
  <si>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</si>
  <si>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</si>
  <si>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</si>
  <si>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</si>
  <si>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</si>
  <si>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</si>
  <si>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</si>
  <si>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</si>
  <si>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</si>
  <si>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</si>
  <si>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</si>
  <si>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</si>
  <si>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</si>
  <si>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</si>
  <si>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</si>
  <si>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</si>
  <si>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</si>
  <si>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</si>
  <si>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</si>
  <si>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</si>
  <si>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</si>
  <si>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</si>
  <si>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</si>
  <si>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</si>
  <si>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</si>
  <si>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</si>
  <si>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</si>
  <si>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</si>
  <si>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</si>
  <si>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</si>
  <si>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</si>
  <si>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</si>
  <si>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</si>
  <si>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</si>
  <si>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</si>
  <si>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</si>
  <si>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</si>
  <si>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</si>
  <si>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</si>
  <si>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</si>
  <si>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</si>
  <si>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</si>
  <si>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</si>
  <si>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</si>
  <si>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</si>
  <si>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</si>
  <si>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</si>
  <si>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</si>
  <si>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</si>
  <si>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</si>
  <si>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</si>
  <si>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</si>
  <si>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</si>
  <si>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</si>
  <si>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</si>
  <si>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</si>
  <si>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</si>
  <si>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</si>
  <si>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</si>
  <si>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</si>
  <si>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</si>
  <si>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</si>
  <si>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</si>
  <si>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</si>
  <si>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</si>
  <si>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</si>
  <si>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</si>
  <si>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</si>
  <si>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</si>
  <si>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</si>
  <si>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</si>
  <si>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</si>
  <si>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</si>
  <si>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</si>
  <si>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</si>
  <si>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</si>
  <si>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</si>
  <si>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</si>
  <si>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</si>
  <si>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</si>
  <si>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</si>
  <si>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</si>
  <si>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</si>
  <si>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</si>
  <si>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</si>
  <si>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</si>
  <si>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</si>
  <si>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</si>
  <si>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</si>
  <si>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</si>
  <si>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</si>
  <si>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</si>
  <si>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</si>
  <si>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</si>
  <si>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</si>
  <si>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</si>
  <si>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</si>
  <si>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</si>
  <si>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</si>
  <si>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</si>
  <si>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</si>
  <si>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</si>
  <si>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</si>
  <si>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</si>
  <si>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</si>
  <si>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</si>
  <si>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</si>
  <si>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</si>
  <si>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</si>
  <si>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</si>
  <si>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</si>
  <si>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</si>
  <si>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</si>
  <si>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</si>
  <si>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</si>
  <si>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</si>
  <si>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</si>
  <si>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</si>
  <si>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</si>
  <si>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</si>
  <si>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</si>
  <si>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</si>
  <si>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</si>
  <si>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</si>
  <si>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</si>
  <si>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</si>
  <si>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</si>
  <si>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</si>
  <si>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</si>
  <si>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</si>
  <si>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</si>
  <si>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</si>
  <si>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</si>
  <si>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</si>
  <si>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</si>
  <si>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</si>
  <si>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</si>
  <si>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</si>
  <si>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</si>
  <si>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</si>
  <si>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</si>
  <si>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</si>
  <si>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</si>
  <si>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</si>
  <si>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</si>
  <si>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</si>
  <si>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</si>
  <si>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</si>
  <si>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</si>
  <si>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</si>
  <si>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</si>
  <si>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</si>
  <si>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</si>
  <si>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</si>
  <si>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</si>
  <si>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</si>
  <si>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</si>
  <si>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</si>
  <si>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</si>
  <si>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</si>
  <si>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</si>
  <si>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</si>
  <si>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</si>
  <si>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</si>
  <si>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</si>
  <si>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</si>
  <si>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</si>
  <si>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</si>
  <si>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</si>
  <si>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</si>
  <si>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</si>
  <si>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</si>
  <si>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</si>
  <si>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</si>
  <si>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</si>
  <si>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</si>
  <si>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</si>
  <si>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</si>
  <si>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</si>
  <si>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</si>
  <si>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</si>
  <si>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</si>
  <si>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</si>
  <si>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</si>
  <si>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</si>
  <si>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</si>
  <si>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</si>
  <si>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</si>
  <si>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</si>
  <si>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</si>
  <si>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</si>
  <si>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</si>
  <si>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</si>
  <si>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</si>
  <si>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</si>
  <si>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</si>
  <si>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</si>
  <si>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</si>
  <si>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</si>
  <si>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</si>
  <si>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</si>
  <si>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</si>
  <si>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</si>
  <si>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</si>
  <si>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</si>
  <si>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</si>
  <si>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</si>
  <si>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</si>
  <si>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</si>
  <si>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</si>
  <si>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</si>
  <si>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</si>
  <si>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</si>
  <si>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</si>
  <si>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</si>
  <si>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</si>
  <si>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</si>
  <si>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</si>
  <si>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</si>
  <si>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</si>
  <si>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</si>
  <si>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</si>
  <si>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</si>
  <si>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</si>
  <si>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</si>
  <si>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</si>
  <si>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</si>
  <si>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</si>
  <si>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</si>
  <si>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</si>
  <si>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</si>
  <si>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</si>
  <si>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</si>
  <si>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</si>
  <si>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</si>
  <si>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</si>
  <si>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</si>
  <si>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</si>
  <si>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</si>
  <si>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</si>
  <si>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</si>
  <si>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</si>
  <si>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</si>
  <si>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</si>
  <si>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</si>
  <si>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</si>
  <si>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</si>
  <si>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</si>
  <si>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</si>
  <si>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</si>
  <si>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</si>
  <si>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</si>
  <si>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</si>
  <si>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</si>
  <si>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</si>
  <si>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</si>
  <si>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</si>
  <si>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</si>
  <si>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</si>
  <si>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</si>
  <si>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</si>
  <si>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</si>
  <si>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</si>
  <si>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</si>
  <si>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</si>
  <si>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</si>
  <si>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</si>
  <si>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</si>
  <si>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</si>
  <si>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</si>
  <si>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</si>
  <si>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</si>
  <si>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</si>
  <si>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</si>
  <si>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</si>
  <si>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</si>
  <si>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</si>
  <si>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</si>
  <si>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</si>
  <si>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</si>
  <si>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</si>
  <si>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</si>
  <si>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</si>
  <si>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</si>
  <si>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</si>
  <si>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</si>
  <si>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</si>
  <si>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</si>
  <si>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</si>
  <si>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</si>
  <si>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</si>
  <si>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</si>
  <si>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</si>
  <si>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</si>
  <si>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</si>
  <si>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</si>
  <si>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</si>
  <si>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</si>
  <si>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</si>
  <si>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</si>
  <si>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</si>
  <si>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</si>
  <si>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</si>
  <si>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</si>
  <si>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</si>
  <si>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</si>
  <si>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</si>
  <si>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</si>
  <si>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</si>
  <si>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</si>
  <si>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</si>
  <si>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</si>
  <si>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</si>
  <si>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</si>
  <si>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</si>
  <si>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</si>
  <si>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</si>
  <si>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</si>
  <si>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</si>
  <si>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</si>
  <si>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</si>
  <si>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</si>
  <si>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</si>
  <si>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</si>
  <si>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</si>
  <si>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</si>
  <si>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</si>
  <si>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</si>
  <si>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</si>
  <si>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</si>
  <si>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</si>
  <si>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</si>
  <si>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</si>
  <si>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</si>
  <si>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</si>
  <si>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</si>
  <si>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</si>
  <si>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</si>
  <si>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</si>
  <si>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</si>
  <si>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</si>
  <si>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</si>
  <si>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</si>
  <si>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</si>
  <si>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</si>
  <si>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</si>
  <si>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</si>
  <si>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</si>
  <si>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</si>
  <si>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</si>
  <si>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</si>
  <si>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</si>
  <si>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</si>
  <si>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</si>
  <si>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</si>
  <si>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</si>
  <si>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</si>
  <si>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</si>
  <si>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</si>
  <si>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</si>
  <si>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</si>
  <si>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</si>
  <si>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</si>
  <si>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</si>
  <si>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</si>
  <si>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</si>
  <si>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</si>
  <si>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</si>
  <si>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</si>
  <si>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</si>
  <si>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</si>
  <si>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</si>
  <si>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</si>
  <si>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</si>
  <si>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</si>
  <si>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</si>
  <si>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</si>
  <si>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</si>
  <si>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</si>
  <si>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</si>
  <si>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</si>
  <si>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</si>
  <si>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</si>
  <si>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</si>
  <si>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</si>
  <si>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</si>
  <si>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</si>
  <si>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</si>
  <si>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</si>
  <si>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</si>
  <si>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</si>
  <si>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</si>
  <si>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</si>
  <si>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</si>
  <si>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</si>
  <si>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</si>
  <si>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</si>
  <si>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</si>
  <si>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</si>
  <si>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</si>
  <si>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</si>
  <si>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</si>
  <si>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</si>
  <si>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</si>
  <si>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</si>
  <si>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</si>
  <si>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</si>
  <si>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</si>
  <si>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</si>
  <si>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</si>
  <si>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</si>
  <si>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</si>
  <si>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</si>
  <si>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</si>
  <si>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</si>
  <si>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</si>
  <si>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</si>
  <si>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</si>
  <si>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</si>
  <si>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</si>
  <si>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</si>
  <si>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</si>
  <si>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</si>
  <si>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</si>
  <si>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</si>
  <si>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</si>
  <si>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</si>
  <si>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</si>
  <si>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</si>
  <si>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</si>
  <si>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</si>
  <si>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</si>
  <si>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</si>
  <si>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</si>
  <si>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</si>
  <si>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</si>
  <si>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</si>
  <si>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</si>
  <si>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</si>
  <si>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</si>
  <si>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</si>
  <si>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</si>
  <si>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</si>
  <si>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</si>
  <si>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</si>
  <si>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</si>
  <si>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</si>
  <si>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</si>
  <si>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</si>
  <si>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</si>
  <si>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</si>
  <si>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</si>
  <si>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</si>
  <si>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</si>
  <si>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</si>
  <si>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</si>
  <si>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</si>
  <si>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</si>
  <si>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</si>
  <si>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</si>
  <si>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</si>
  <si>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</si>
  <si>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</si>
  <si>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</si>
  <si>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</si>
  <si>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</si>
  <si>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</si>
  <si>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</si>
  <si>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</si>
  <si>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</si>
  <si>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</si>
  <si>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</si>
  <si>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</si>
  <si>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</si>
  <si>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</si>
  <si>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</si>
  <si>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</si>
  <si>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</si>
  <si>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</si>
  <si>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</si>
  <si>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</si>
  <si>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</si>
  <si>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</si>
  <si>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</si>
  <si>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</si>
  <si>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</si>
  <si>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</si>
  <si>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</si>
  <si>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</si>
  <si>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</si>
  <si>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</si>
  <si>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</si>
  <si>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</si>
  <si>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</si>
  <si>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</si>
  <si>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</si>
  <si>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</si>
  <si>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</si>
  <si>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</si>
  <si>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</si>
  <si>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</si>
  <si>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</si>
  <si>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</si>
  <si>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</si>
  <si>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</si>
  <si>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</si>
  <si>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</si>
  <si>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</si>
  <si>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</si>
  <si>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</si>
  <si>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</si>
  <si>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</si>
  <si>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</si>
  <si>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</si>
  <si>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</si>
  <si>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</si>
  <si>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</si>
  <si>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</si>
  <si>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</si>
  <si>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</si>
  <si>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</si>
  <si>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</si>
  <si>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</si>
  <si>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</si>
  <si>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</si>
  <si>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</si>
  <si>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</si>
  <si>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</si>
  <si>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</si>
  <si>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</si>
  <si>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</si>
  <si>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</si>
  <si>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</si>
  <si>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</si>
  <si>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</si>
  <si>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</si>
  <si>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</si>
  <si>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</si>
  <si>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</si>
  <si>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</si>
  <si>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</si>
  <si>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</si>
  <si>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</si>
  <si>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</si>
  <si>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</si>
  <si>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</si>
  <si>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</si>
  <si>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</si>
  <si>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</si>
  <si>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</si>
  <si>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</si>
  <si>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</si>
  <si>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</si>
  <si>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</si>
  <si>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</si>
  <si>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</si>
  <si>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</si>
  <si>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</si>
  <si>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</si>
  <si>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</si>
  <si>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</si>
  <si>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</si>
  <si>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</si>
  <si>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</si>
  <si>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</si>
  <si>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</si>
  <si>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</si>
  <si>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</si>
  <si>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</si>
  <si>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</si>
  <si>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</si>
  <si>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</si>
  <si>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</si>
  <si>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</si>
  <si>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</si>
  <si>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</si>
  <si>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</si>
  <si>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</si>
  <si>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</si>
  <si>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</si>
  <si>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</si>
  <si>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</si>
  <si>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</si>
  <si>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</si>
  <si>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</si>
  <si>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</si>
  <si>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</si>
  <si>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</si>
  <si>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</si>
  <si>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</si>
  <si>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</si>
  <si>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</si>
  <si>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</si>
  <si>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</si>
  <si>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</si>
  <si>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</si>
  <si>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</si>
  <si>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</si>
  <si>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</si>
  <si>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</si>
  <si>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</si>
  <si>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</si>
  <si>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</si>
  <si>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</si>
  <si>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</si>
  <si>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</si>
  <si>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</si>
  <si>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</si>
  <si>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</si>
  <si>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</si>
  <si>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</si>
  <si>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</si>
  <si>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</si>
  <si>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</si>
  <si>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</si>
  <si>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</si>
  <si>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</si>
  <si>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</si>
  <si>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</si>
  <si>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</si>
  <si>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</si>
  <si>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</si>
  <si>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</si>
  <si>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</si>
  <si>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</si>
  <si>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</si>
  <si>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</si>
  <si>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</si>
  <si>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</si>
  <si>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</si>
  <si>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</si>
  <si>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</si>
  <si>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</si>
  <si>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</si>
  <si>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</si>
  <si>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</si>
  <si>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</si>
  <si>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</si>
  <si>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</si>
  <si>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</si>
  <si>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</si>
  <si>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</si>
  <si>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</si>
  <si>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</si>
  <si>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</si>
  <si>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</si>
  <si>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</si>
  <si>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</si>
  <si>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</si>
  <si>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</si>
  <si>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</si>
  <si>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</si>
  <si>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</si>
  <si>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</si>
  <si>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</si>
  <si>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</si>
  <si>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</si>
  <si>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</si>
  <si>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</si>
  <si>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</si>
  <si>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</si>
  <si>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</si>
  <si>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</si>
  <si>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</si>
  <si>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</si>
  <si>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</si>
  <si>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</si>
  <si>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</si>
  <si>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</si>
  <si>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</si>
  <si>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</si>
  <si>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</si>
  <si>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</si>
  <si>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</si>
  <si>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</si>
  <si>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</si>
  <si>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</si>
  <si>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</si>
  <si>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</si>
  <si>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</si>
  <si>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</si>
  <si>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</si>
  <si>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</si>
  <si>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</si>
  <si>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</si>
  <si>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</si>
  <si>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</si>
  <si>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</si>
  <si>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</si>
  <si>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</si>
  <si>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</si>
  <si>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</si>
  <si>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</si>
  <si>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</si>
  <si>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</si>
  <si>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</si>
  <si>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</si>
  <si>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</si>
  <si>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</si>
  <si>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</si>
  <si>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</si>
  <si>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</si>
  <si>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</si>
  <si>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</si>
  <si>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</si>
  <si>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</si>
  <si>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</si>
  <si>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</si>
  <si>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</si>
  <si>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</si>
  <si>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</si>
  <si>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</si>
  <si>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</si>
  <si>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</si>
  <si>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</si>
  <si>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</si>
  <si>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</si>
  <si>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</si>
  <si>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</si>
  <si>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</si>
  <si>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</si>
  <si>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</si>
  <si>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</si>
  <si>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</si>
  <si>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</si>
  <si>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</si>
  <si>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</si>
  <si>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</si>
  <si>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</si>
  <si>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</si>
  <si>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</si>
  <si>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</si>
  <si>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</si>
  <si>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</si>
  <si>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</si>
  <si>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</si>
  <si>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</si>
  <si>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</si>
  <si>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</si>
  <si>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</si>
  <si>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</si>
  <si>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</si>
  <si>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</si>
  <si>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</si>
  <si>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</si>
  <si>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</si>
  <si>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</si>
  <si>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</si>
  <si>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</si>
  <si>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</si>
  <si>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</si>
  <si>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</si>
  <si>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</si>
  <si>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</si>
  <si>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</si>
  <si>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</si>
  <si>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</si>
  <si>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</si>
  <si>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</si>
  <si>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</si>
  <si>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</si>
  <si>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</si>
  <si>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</si>
  <si>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</si>
  <si>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</si>
  <si>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</si>
  <si>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</si>
  <si>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</si>
  <si>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</si>
  <si>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</si>
  <si>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</si>
  <si>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</si>
  <si>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</si>
  <si>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</si>
  <si>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</si>
  <si>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</si>
  <si>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</si>
  <si>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</si>
  <si>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</si>
  <si>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</si>
  <si>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</si>
  <si>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</si>
  <si>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</si>
  <si>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</si>
  <si>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</si>
  <si>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</si>
  <si>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</si>
  <si>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</si>
  <si>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</si>
  <si>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</si>
  <si>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</si>
  <si>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</si>
  <si>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</si>
  <si>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</si>
  <si>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</si>
  <si>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</si>
  <si>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</si>
  <si>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</si>
  <si>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</si>
  <si>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</si>
  <si>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</si>
  <si>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</si>
  <si>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</si>
  <si>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</si>
  <si>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</si>
  <si>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</si>
  <si>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</si>
  <si>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</si>
  <si>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</si>
  <si>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</si>
  <si>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</si>
  <si>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</si>
  <si>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</si>
  <si>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</si>
  <si>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</si>
  <si>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</si>
  <si>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</si>
  <si>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</si>
  <si>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</si>
  <si>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</si>
  <si>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</si>
  <si>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</si>
  <si>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</si>
  <si>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</si>
  <si>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</si>
  <si>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</si>
  <si>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</si>
  <si>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</si>
  <si>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</si>
  <si>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</si>
  <si>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</si>
  <si>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</si>
  <si>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</si>
  <si>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</si>
  <si>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</si>
  <si>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</si>
  <si>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</si>
  <si>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</si>
  <si>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</si>
  <si>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</si>
  <si>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</si>
  <si>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</si>
  <si>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</si>
  <si>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</si>
  <si>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</si>
  <si>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</si>
  <si>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</si>
  <si>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</si>
  <si>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</si>
  <si>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</si>
  <si>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</si>
  <si>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</si>
  <si>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</si>
  <si>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</si>
  <si>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</si>
  <si>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</si>
  <si>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</si>
  <si>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</si>
  <si>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</si>
  <si>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</si>
  <si>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</si>
  <si>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</si>
  <si>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</si>
  <si>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</si>
  <si>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</si>
  <si>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</si>
  <si>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</si>
  <si>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</si>
  <si>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</si>
  <si>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</si>
  <si>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</si>
  <si>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</si>
  <si>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</si>
  <si>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</si>
  <si>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</si>
  <si>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</si>
  <si>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</si>
  <si>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</si>
  <si>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</si>
  <si>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</si>
  <si>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</si>
  <si>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</si>
  <si>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</si>
  <si>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</si>
  <si>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</si>
  <si>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</si>
  <si>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</si>
  <si>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</si>
  <si>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</si>
  <si>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</si>
  <si>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</si>
  <si>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</si>
  <si>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</si>
  <si>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</si>
  <si>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</si>
  <si>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</si>
  <si>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</si>
  <si>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</si>
  <si>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</si>
  <si>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</si>
  <si>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</si>
  <si>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</si>
  <si>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</si>
  <si>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</si>
  <si>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</si>
  <si>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</si>
  <si>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</si>
  <si>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</si>
  <si>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</si>
  <si>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</si>
  <si>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</si>
  <si>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</si>
  <si>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</si>
  <si>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</si>
  <si>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</si>
  <si>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</si>
  <si>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</si>
  <si>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</si>
  <si>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</si>
  <si>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</si>
  <si>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</si>
  <si>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</si>
  <si>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</si>
  <si>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</si>
  <si>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</si>
  <si>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</si>
  <si>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</si>
  <si>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</si>
  <si>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</si>
  <si>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</si>
  <si>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</si>
  <si>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</si>
  <si>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</si>
  <si>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</si>
  <si>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</si>
  <si>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</si>
  <si>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</si>
  <si>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</si>
  <si>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</si>
  <si>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</si>
  <si>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</si>
  <si>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</si>
  <si>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</si>
  <si>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</si>
  <si>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</si>
  <si>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</si>
  <si>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</si>
  <si>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</si>
  <si>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</si>
  <si>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</si>
  <si>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</si>
  <si>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</si>
  <si>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</si>
  <si>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</si>
  <si>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</si>
  <si>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</si>
  <si>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</si>
  <si>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</si>
  <si>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</si>
  <si>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</si>
  <si>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</si>
  <si>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</si>
  <si>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</si>
  <si>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</si>
  <si>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</si>
  <si>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</si>
  <si>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</si>
  <si>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</si>
  <si>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</si>
  <si>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</si>
  <si>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</si>
  <si>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</si>
  <si>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</si>
  <si>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</si>
  <si>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</si>
  <si>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</si>
  <si>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</si>
  <si>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</si>
  <si>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</si>
  <si>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</si>
  <si>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</si>
  <si>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</si>
  <si>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</si>
  <si>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</si>
  <si>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</si>
  <si>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</si>
  <si>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</si>
  <si>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</si>
  <si>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</si>
  <si>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</si>
  <si>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</si>
  <si>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</si>
  <si>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</si>
  <si>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</si>
  <si>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</si>
  <si>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</si>
  <si>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</si>
  <si>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</si>
  <si>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</si>
  <si>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</si>
  <si>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</si>
  <si>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</si>
  <si>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</si>
  <si>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</si>
  <si>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</si>
  <si>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</si>
  <si>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</si>
  <si>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</si>
  <si>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</si>
  <si>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</si>
  <si>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</si>
  <si>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</si>
  <si>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</si>
  <si>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</si>
  <si>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</si>
  <si>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</si>
  <si>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</si>
  <si>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</si>
  <si>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</si>
  <si>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</si>
  <si>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</si>
  <si>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</si>
  <si>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</si>
  <si>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</si>
  <si>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</si>
  <si>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</si>
  <si>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</si>
  <si>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</si>
  <si>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</si>
  <si>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</si>
  <si>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</si>
  <si>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</si>
  <si>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</si>
  <si>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</si>
  <si>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</si>
  <si>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</si>
  <si>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</si>
  <si>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</si>
  <si>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</si>
  <si>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</si>
  <si>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</si>
  <si>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</si>
  <si>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</si>
  <si>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</si>
  <si>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</si>
  <si>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</si>
  <si>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</si>
  <si>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</si>
  <si>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</si>
  <si>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</si>
  <si>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</si>
  <si>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</si>
  <si>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</si>
  <si>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</si>
  <si>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</si>
  <si>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</si>
  <si>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</si>
  <si>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</si>
  <si>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</si>
  <si>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</si>
  <si>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</si>
  <si>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</si>
  <si>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</si>
  <si>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</si>
  <si>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</si>
  <si>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</si>
  <si>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</si>
  <si>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</si>
  <si>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</si>
  <si>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</si>
  <si>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</si>
  <si>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</si>
  <si>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</si>
  <si>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</si>
  <si>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</si>
  <si>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</si>
  <si>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</si>
  <si>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</si>
  <si>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</si>
  <si>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</si>
  <si>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</si>
  <si>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</si>
  <si>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</si>
  <si>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</si>
  <si>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</si>
  <si>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</si>
  <si>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</si>
  <si>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</si>
  <si>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</si>
  <si>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</si>
  <si>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</si>
  <si>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</si>
  <si>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</si>
  <si>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</si>
  <si>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</si>
  <si>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</si>
  <si>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</si>
  <si>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</si>
  <si>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</si>
  <si>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</si>
  <si>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</si>
  <si>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</si>
  <si>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</si>
  <si>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</si>
  <si>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</si>
  <si>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</si>
  <si>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</si>
  <si>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</si>
  <si>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</si>
  <si>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</si>
  <si>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</si>
  <si>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</si>
  <si>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</si>
  <si>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</si>
  <si>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</si>
  <si>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</si>
  <si>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</si>
  <si>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</si>
  <si>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</si>
  <si>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</si>
  <si>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</si>
  <si>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</si>
  <si>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</si>
  <si>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</si>
  <si>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</si>
  <si>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</si>
  <si>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</si>
  <si>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</si>
  <si>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</si>
  <si>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</si>
  <si>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</si>
  <si>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</si>
  <si>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</si>
  <si>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</si>
  <si>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</si>
  <si>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</si>
  <si>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</si>
  <si>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</si>
  <si>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</si>
  <si>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</si>
  <si>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</si>
  <si>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</si>
  <si>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</si>
  <si>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</si>
  <si>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</si>
  <si>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</si>
  <si>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</si>
  <si>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</si>
  <si>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</si>
  <si>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</si>
  <si>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</si>
  <si>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</si>
  <si>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</si>
  <si>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</si>
  <si>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</si>
  <si>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</si>
  <si>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</si>
  <si>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</si>
  <si>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</si>
  <si>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</si>
  <si>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</si>
  <si>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</si>
  <si>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</si>
  <si>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</si>
  <si>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</si>
  <si>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</si>
  <si>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</si>
  <si>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</si>
  <si>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</si>
  <si>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</si>
  <si>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</si>
  <si>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</si>
  <si>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</si>
  <si>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</si>
  <si>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</si>
  <si>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</si>
  <si>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</si>
  <si>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</si>
  <si>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</si>
  <si>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</si>
  <si>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</si>
  <si>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</si>
  <si>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</si>
  <si>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</si>
  <si>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</si>
  <si>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</si>
  <si>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</si>
  <si>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</si>
  <si>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</si>
  <si>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</si>
  <si>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</si>
  <si>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</si>
  <si>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</si>
  <si>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</si>
  <si>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</si>
  <si>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</si>
  <si>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</si>
  <si>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</si>
  <si>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</si>
  <si>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</si>
  <si>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</si>
  <si>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</si>
  <si>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</si>
  <si>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</si>
  <si>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</si>
  <si>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</si>
  <si>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</si>
  <si>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</si>
  <si>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</si>
  <si>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</si>
  <si>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</si>
  <si>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</si>
  <si>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</si>
  <si>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</si>
  <si>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</si>
  <si>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</si>
  <si>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</si>
  <si>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</si>
  <si>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</si>
  <si>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</si>
  <si>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</si>
  <si>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</si>
  <si>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</si>
  <si>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</si>
  <si>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</si>
  <si>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</si>
  <si>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</si>
  <si>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</si>
  <si>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</si>
  <si>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</si>
  <si>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</si>
  <si>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</si>
  <si>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</si>
  <si>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</si>
  <si>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</si>
  <si>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</si>
  <si>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</si>
  <si>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</si>
  <si>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</si>
  <si>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</si>
  <si>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</si>
  <si>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</si>
  <si>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</si>
  <si>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</si>
  <si>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</si>
  <si>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</si>
  <si>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</si>
  <si>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</si>
  <si>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</si>
  <si>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</si>
  <si>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</si>
  <si>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</si>
  <si>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</si>
  <si>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</si>
  <si>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</si>
  <si>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</si>
  <si>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</si>
  <si>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</si>
  <si>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</si>
  <si>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</si>
  <si>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</si>
  <si>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</si>
  <si>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</si>
  <si>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</si>
  <si>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</si>
  <si>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</si>
  <si>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</si>
  <si>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</si>
  <si>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</si>
  <si>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</si>
  <si>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</si>
  <si>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</si>
  <si>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</si>
  <si>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</si>
  <si>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</si>
  <si>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</si>
  <si>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</si>
  <si>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</si>
  <si>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</si>
  <si>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</si>
  <si>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</si>
  <si>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</si>
  <si>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</si>
  <si>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</si>
  <si>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</si>
  <si>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</si>
  <si>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</si>
  <si>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</si>
  <si>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</si>
  <si>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</si>
  <si>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</si>
  <si>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</si>
  <si>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</si>
  <si>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</si>
  <si>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</si>
  <si>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</si>
  <si>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</si>
  <si>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</si>
  <si>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</si>
  <si>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</si>
  <si>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</si>
  <si>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</si>
  <si>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</si>
  <si>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</si>
  <si>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</si>
  <si>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</si>
  <si>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</si>
  <si>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</si>
  <si>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</si>
  <si>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</si>
  <si>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</si>
  <si>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</si>
  <si>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</si>
  <si>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</si>
  <si>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</si>
  <si>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</si>
  <si>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</si>
  <si>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</si>
  <si>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</si>
  <si>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</si>
  <si>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</si>
  <si>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</si>
  <si>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</si>
  <si>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</si>
  <si>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</si>
  <si>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</si>
  <si>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</si>
  <si>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</si>
  <si>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</si>
  <si>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</si>
  <si>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</si>
  <si>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</si>
  <si>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</si>
  <si>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</si>
  <si>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</si>
  <si>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</si>
  <si>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</si>
  <si>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</si>
  <si>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</si>
  <si>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</si>
  <si>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</si>
  <si>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</si>
  <si>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</si>
  <si>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</si>
  <si>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</si>
  <si>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</si>
  <si>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</si>
  <si>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</si>
  <si>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</si>
  <si>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</si>
  <si>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</si>
  <si>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</si>
  <si>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</si>
  <si>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</si>
  <si>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</si>
  <si>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</si>
  <si>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</si>
  <si>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</si>
  <si>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</si>
  <si>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</si>
  <si>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</si>
  <si>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</si>
  <si>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</si>
  <si>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</si>
  <si>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</si>
  <si>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</si>
  <si>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</si>
  <si>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</si>
  <si>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</si>
  <si>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</si>
  <si>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</si>
  <si>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</si>
  <si>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</si>
  <si>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</si>
  <si>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</si>
  <si>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</si>
  <si>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</si>
  <si>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</si>
  <si>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</si>
  <si>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</si>
  <si>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</si>
  <si>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</si>
  <si>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</si>
  <si>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</si>
  <si>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</si>
  <si>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</si>
  <si>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</si>
  <si>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</si>
  <si>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</si>
  <si>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</si>
  <si>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</si>
  <si>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</si>
  <si>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</si>
  <si>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</si>
  <si>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</si>
  <si>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</si>
  <si>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</si>
  <si>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</si>
  <si>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</si>
  <si>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</si>
  <si>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</si>
  <si>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</si>
  <si>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</si>
  <si>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</si>
  <si>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</si>
  <si>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</si>
  <si>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</si>
  <si>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</si>
  <si>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</si>
  <si>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</si>
  <si>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</si>
  <si>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</si>
  <si>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</si>
  <si>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</si>
  <si>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</si>
  <si>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</si>
  <si>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</si>
  <si>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</si>
  <si>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</si>
  <si>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</si>
  <si>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</si>
  <si>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</si>
  <si>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</si>
  <si>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</si>
  <si>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</si>
  <si>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</si>
  <si>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</si>
  <si>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</si>
  <si>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</si>
  <si>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</si>
  <si>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</si>
  <si>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</si>
  <si>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</si>
  <si>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</si>
  <si>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</si>
  <si>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</si>
  <si>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</si>
  <si>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</si>
  <si>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</si>
  <si>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</si>
  <si>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</si>
  <si>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</si>
  <si>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</si>
  <si>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</si>
  <si>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</si>
  <si>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</si>
  <si>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</si>
  <si>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</si>
  <si>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</si>
  <si>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</si>
  <si>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</si>
  <si>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</si>
  <si>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</si>
  <si>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</si>
  <si>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</si>
  <si>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</si>
  <si>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</si>
  <si>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</si>
  <si>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</si>
  <si>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</si>
  <si>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</si>
  <si>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</si>
  <si>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</si>
  <si>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</si>
  <si>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</si>
  <si>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</si>
  <si>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</si>
  <si>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</si>
  <si>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</si>
  <si>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</si>
  <si>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</si>
  <si>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</si>
  <si>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</si>
  <si>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</si>
  <si>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</si>
  <si>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</si>
  <si>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</si>
  <si>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</si>
  <si>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</si>
  <si>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</si>
  <si>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</si>
  <si>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</si>
  <si>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</si>
  <si>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</si>
  <si>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</si>
  <si>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</si>
  <si>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</si>
  <si>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</si>
  <si>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</si>
  <si>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</si>
  <si>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</si>
  <si>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</si>
  <si>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</si>
  <si>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</si>
  <si>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</si>
  <si>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</si>
  <si>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</si>
  <si>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</si>
  <si>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</si>
  <si>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</si>
  <si>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</si>
  <si>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</si>
  <si>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</si>
  <si>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</si>
  <si>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</si>
  <si>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</si>
  <si>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</si>
  <si>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</si>
  <si>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</si>
  <si>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</si>
  <si>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</si>
  <si>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</si>
  <si>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</si>
  <si>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</si>
  <si>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</si>
  <si>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</si>
  <si>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</si>
  <si>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</si>
  <si>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</si>
  <si>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</si>
  <si>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</si>
  <si>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</si>
  <si>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</si>
  <si>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</si>
  <si>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</si>
  <si>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</si>
  <si>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</si>
  <si>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</si>
  <si>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</si>
  <si>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</si>
  <si>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</si>
  <si>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</si>
  <si>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</si>
  <si>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</si>
  <si>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</si>
  <si>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</si>
  <si>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</si>
  <si>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</si>
  <si>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</si>
  <si>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</si>
  <si>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</si>
  <si>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</si>
  <si>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</si>
  <si>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</si>
  <si>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</si>
  <si>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</si>
  <si>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</si>
  <si>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</si>
  <si>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</si>
  <si>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</si>
  <si>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</si>
  <si>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</si>
  <si>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</si>
  <si>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</si>
  <si>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</si>
  <si>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</si>
  <si>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</si>
  <si>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</si>
  <si>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</si>
  <si>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</si>
  <si>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</si>
  <si>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</si>
  <si>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</si>
  <si>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</si>
  <si>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</si>
  <si>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</si>
  <si>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</si>
  <si>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</si>
  <si>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</si>
  <si>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</si>
  <si>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</si>
  <si>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</si>
  <si>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</si>
  <si>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</si>
  <si>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</si>
  <si>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</si>
  <si>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</si>
  <si>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</si>
  <si>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</si>
  <si>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</si>
  <si>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</si>
  <si>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</si>
  <si>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</si>
  <si>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</si>
  <si>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</si>
  <si>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</si>
  <si>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</si>
  <si>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</si>
  <si>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</si>
  <si>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</si>
  <si>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</si>
  <si>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</si>
  <si>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</si>
  <si>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</si>
  <si>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</si>
  <si>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</si>
  <si>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</si>
  <si>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</si>
  <si>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</si>
  <si>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</si>
  <si>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</si>
  <si>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</si>
  <si>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</si>
  <si>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</si>
  <si>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</si>
  <si>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</si>
  <si>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</si>
  <si>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</si>
  <si>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</si>
  <si>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</si>
  <si>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</si>
  <si>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</si>
  <si>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</si>
  <si>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</si>
  <si>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</si>
  <si>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</si>
  <si>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</si>
  <si>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</si>
  <si>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</si>
  <si>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</si>
  <si>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</si>
  <si>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</si>
  <si>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</si>
  <si>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</si>
  <si>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</si>
  <si>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</si>
  <si>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</si>
  <si>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</si>
  <si>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</si>
  <si>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</si>
  <si>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</si>
  <si>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</si>
  <si>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</si>
  <si>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</si>
  <si>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</si>
  <si>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</si>
  <si>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</si>
  <si>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</si>
  <si>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</si>
  <si>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</si>
  <si>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</si>
  <si>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</si>
  <si>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</si>
  <si>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</si>
  <si>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</si>
  <si>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</si>
  <si>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</si>
  <si>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</si>
  <si>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</si>
  <si>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</si>
  <si>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</si>
  <si>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</si>
  <si>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</si>
  <si>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</si>
  <si>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</si>
  <si>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</si>
  <si>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</si>
  <si>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</si>
  <si>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</si>
  <si>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</si>
  <si>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</si>
  <si>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</si>
  <si>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</si>
  <si>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</si>
  <si>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</si>
  <si>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</si>
  <si>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</si>
  <si>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</si>
  <si>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</si>
  <si>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</si>
  <si>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</si>
  <si>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</si>
  <si>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</si>
  <si>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</si>
  <si>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</si>
  <si>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</si>
  <si>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</si>
  <si>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</si>
  <si>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</si>
  <si>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</si>
  <si>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</si>
  <si>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</si>
  <si>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</si>
  <si>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</si>
  <si>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</si>
  <si>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</si>
  <si>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</si>
  <si>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</si>
  <si>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</si>
  <si>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</si>
  <si>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</si>
  <si>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</si>
  <si>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</si>
  <si>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</si>
  <si>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</si>
  <si>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</si>
  <si>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</si>
  <si>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</si>
  <si>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</si>
  <si>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</si>
  <si>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</si>
  <si>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</si>
  <si>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</si>
  <si>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</si>
  <si>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</si>
  <si>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</si>
  <si>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</si>
  <si>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</si>
  <si>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</si>
  <si>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</si>
  <si>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</si>
  <si>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</si>
  <si>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</si>
  <si>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</si>
  <si>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</si>
  <si>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</si>
  <si>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</si>
  <si>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</si>
  <si>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</si>
  <si>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</si>
  <si>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</si>
  <si>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</si>
  <si>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</si>
  <si>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</si>
  <si>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</si>
  <si>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</si>
  <si>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</si>
  <si>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</si>
  <si>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</si>
  <si>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</si>
  <si>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</si>
  <si>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</si>
  <si>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</si>
  <si>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</si>
  <si>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</si>
  <si>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</si>
  <si>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</si>
  <si>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</si>
  <si>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</si>
  <si>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</si>
  <si>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</si>
  <si>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</si>
  <si>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</si>
  <si>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</si>
  <si>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</si>
  <si>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</si>
  <si>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</si>
  <si>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</si>
  <si>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</si>
  <si>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</si>
  <si>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</si>
  <si>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</si>
  <si>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</si>
  <si>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</si>
  <si>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</si>
  <si>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</si>
  <si>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</si>
  <si>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</si>
  <si>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</si>
  <si>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</si>
  <si>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</si>
  <si>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</si>
  <si>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</si>
  <si>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</si>
  <si>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</si>
  <si>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</si>
  <si>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</si>
  <si>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</si>
  <si>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</si>
  <si>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</si>
  <si>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</si>
  <si>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</si>
  <si>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</si>
  <si>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</si>
  <si>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</si>
  <si>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</si>
  <si>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</si>
  <si>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</si>
  <si>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</si>
  <si>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</si>
  <si>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</si>
  <si>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</si>
  <si>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</si>
  <si>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</si>
  <si>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</si>
  <si>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</si>
  <si>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</si>
  <si>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</si>
  <si>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</si>
  <si>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</si>
  <si>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</si>
  <si>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</si>
  <si>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</si>
  <si>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</si>
  <si>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</si>
  <si>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</si>
  <si>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</si>
  <si>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</si>
  <si>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</si>
  <si>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</si>
  <si>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</si>
  <si>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</si>
  <si>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</si>
  <si>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</si>
  <si>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</si>
  <si>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</si>
  <si>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</si>
  <si>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</si>
  <si>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</si>
  <si>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</si>
  <si>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</si>
  <si>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</si>
  <si>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</si>
  <si>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</si>
  <si>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</si>
  <si>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</si>
  <si>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</si>
  <si>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</si>
  <si>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</si>
  <si>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</si>
  <si>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</si>
  <si>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</si>
  <si>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</si>
  <si>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</si>
  <si>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</si>
  <si>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</si>
  <si>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</si>
  <si>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</si>
  <si>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</si>
  <si>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</si>
  <si>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</si>
  <si>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</si>
  <si>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</si>
  <si>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</si>
  <si>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</si>
  <si>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</si>
  <si>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</si>
  <si>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</si>
  <si>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</si>
  <si>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</si>
  <si>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</si>
  <si>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</si>
  <si>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</si>
  <si>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</si>
  <si>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</si>
  <si>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</si>
  <si>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</si>
  <si>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</si>
  <si>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</si>
  <si>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</si>
  <si>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</si>
  <si>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</si>
  <si>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</si>
  <si>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</si>
  <si>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</si>
  <si>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</si>
  <si>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</si>
  <si>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</si>
  <si>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</si>
  <si>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</si>
  <si>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</si>
  <si>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</si>
  <si>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</si>
  <si>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</si>
  <si>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</si>
  <si>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</si>
  <si>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</si>
  <si>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</si>
  <si>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</si>
  <si>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</si>
  <si>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</si>
  <si>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</si>
  <si>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</si>
  <si>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</si>
  <si>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</si>
  <si>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</si>
  <si>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</si>
  <si>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</si>
  <si>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</si>
  <si>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</si>
  <si>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</si>
  <si>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</si>
  <si>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</si>
  <si>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</si>
  <si>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</si>
  <si>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</si>
  <si>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</si>
  <si>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</si>
  <si>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</si>
  <si>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</si>
  <si>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</si>
  <si>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</si>
  <si>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</si>
  <si>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</si>
  <si>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</si>
  <si>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</si>
  <si>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</si>
  <si>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</si>
  <si>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</si>
  <si>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</si>
  <si>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</si>
  <si>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</si>
  <si>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</si>
  <si>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</si>
  <si>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</si>
  <si>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</si>
  <si>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</si>
  <si>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</si>
  <si>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</si>
  <si>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</si>
  <si>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</si>
  <si>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</si>
  <si>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</si>
  <si>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</si>
  <si>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</si>
  <si>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</si>
  <si>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</si>
  <si>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</si>
  <si>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</si>
  <si>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</si>
  <si>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</si>
  <si>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</si>
  <si>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</si>
  <si>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</si>
  <si>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</si>
  <si>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</si>
  <si>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</si>
  <si>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</si>
  <si>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</si>
  <si>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</si>
  <si>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</si>
  <si>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</si>
  <si>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</si>
  <si>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</si>
  <si>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</si>
  <si>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</si>
  <si>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</si>
  <si>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</si>
  <si>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</si>
  <si>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</si>
  <si>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</si>
  <si>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</si>
  <si>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</si>
  <si>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</si>
  <si>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</si>
  <si>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</si>
  <si>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</si>
  <si>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</si>
  <si>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</si>
  <si>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</si>
  <si>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</si>
  <si>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</si>
  <si>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</si>
  <si>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</si>
  <si>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</si>
  <si>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</si>
  <si>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</si>
  <si>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</si>
  <si>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</si>
  <si>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</si>
  <si>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</si>
  <si>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</si>
  <si>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</si>
  <si>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</si>
  <si>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</si>
  <si>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</si>
  <si>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</si>
  <si>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</si>
  <si>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</si>
  <si>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</si>
  <si>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</si>
  <si>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</si>
  <si>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</si>
  <si>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</si>
  <si>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</si>
  <si>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</si>
  <si>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</si>
  <si>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</si>
  <si>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</si>
  <si>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</si>
  <si>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</si>
  <si>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</si>
  <si>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</si>
  <si>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</si>
  <si>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</si>
  <si>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</si>
  <si>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</si>
  <si>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</si>
  <si>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</si>
  <si>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</si>
  <si>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</si>
  <si>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</si>
  <si>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</si>
  <si>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</si>
  <si>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</si>
  <si>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</si>
  <si>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</si>
  <si>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</si>
  <si>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</si>
  <si>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</si>
  <si>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</si>
  <si>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</si>
  <si>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</si>
  <si>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</si>
  <si>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</si>
  <si>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</si>
  <si>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</si>
  <si>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</si>
  <si>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</si>
  <si>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</si>
  <si>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</si>
  <si>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</si>
  <si>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</si>
  <si>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</si>
  <si>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</si>
  <si>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</si>
  <si>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</si>
  <si>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</si>
  <si>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</si>
  <si>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</si>
  <si>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</si>
  <si>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</si>
  <si>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</si>
  <si>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</si>
  <si>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</si>
  <si>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</si>
  <si>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</si>
  <si>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</si>
  <si>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</si>
  <si>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</si>
  <si>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</si>
  <si>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</si>
  <si>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</si>
  <si>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</si>
  <si>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</si>
  <si>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</si>
  <si>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</si>
  <si>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</si>
  <si>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</si>
  <si>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</si>
  <si>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</si>
  <si>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</si>
  <si>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</si>
  <si>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</si>
  <si>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</si>
  <si>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</si>
  <si>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</si>
  <si>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</si>
  <si>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</si>
  <si>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</si>
  <si>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</si>
  <si>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</si>
  <si>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</si>
  <si>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</si>
  <si>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</si>
  <si>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</si>
  <si>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</si>
  <si>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</si>
  <si>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</si>
  <si>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</si>
  <si>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</si>
  <si>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</si>
  <si>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</si>
  <si>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</si>
  <si>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</si>
  <si>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</si>
  <si>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</si>
  <si>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</si>
  <si>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</si>
  <si>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</si>
  <si>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</si>
  <si>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</si>
  <si>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</si>
  <si>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</si>
  <si>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</si>
  <si>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</si>
  <si>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</si>
  <si>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</si>
  <si>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</si>
  <si>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</si>
  <si>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</si>
  <si>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</si>
  <si>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</si>
  <si>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</si>
  <si>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</si>
  <si>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</si>
  <si>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</si>
  <si>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</si>
  <si>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</si>
  <si>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</si>
  <si>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</si>
  <si>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</si>
  <si>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</si>
  <si>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</si>
  <si>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</si>
  <si>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</si>
  <si>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</si>
  <si>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</si>
  <si>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</si>
  <si>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</si>
  <si>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</si>
  <si>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</si>
  <si>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</si>
  <si>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</si>
  <si>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</si>
  <si>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</si>
  <si>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</si>
  <si>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</si>
  <si>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</si>
  <si>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</si>
  <si>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</si>
  <si>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</si>
  <si>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</si>
  <si>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</si>
  <si>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</si>
  <si>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</si>
  <si>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</si>
  <si>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</si>
  <si>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</si>
  <si>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</si>
  <si>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</si>
  <si>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</si>
  <si>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</si>
  <si>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</si>
  <si>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</si>
  <si>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</si>
  <si>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</si>
  <si>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</si>
  <si>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</si>
  <si>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</si>
  <si>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</si>
  <si>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</si>
  <si>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</si>
  <si>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</si>
  <si>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</si>
  <si>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</si>
  <si>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</si>
  <si>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</si>
  <si>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</si>
  <si>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</si>
  <si>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</si>
  <si>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</si>
  <si>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</si>
  <si>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</si>
  <si>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</si>
  <si>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</si>
  <si>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</si>
  <si>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</si>
  <si>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</si>
  <si>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</si>
  <si>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</si>
  <si>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</si>
  <si>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</si>
  <si>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</si>
  <si>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</si>
  <si>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</si>
  <si>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</si>
  <si>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</si>
  <si>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</si>
  <si>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</si>
  <si>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</si>
  <si>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</si>
  <si>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</si>
  <si>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</si>
  <si>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</si>
  <si>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</si>
  <si>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</si>
  <si>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</si>
  <si>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</si>
  <si>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</si>
  <si>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</si>
  <si>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</si>
  <si>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</si>
  <si>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</si>
  <si>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</si>
  <si>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</si>
  <si>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</si>
  <si>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</si>
  <si>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</si>
  <si>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</si>
  <si>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</si>
  <si>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</si>
  <si>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</si>
  <si>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</si>
  <si>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</si>
  <si>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</si>
  <si>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</si>
  <si>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</si>
  <si>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</si>
  <si>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</si>
  <si>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</si>
  <si>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</si>
  <si>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</si>
  <si>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</si>
  <si>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</si>
  <si>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</si>
  <si>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</si>
  <si>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</si>
  <si>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</si>
  <si>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</si>
  <si>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</si>
  <si>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</si>
  <si>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</si>
  <si>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</si>
  <si>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</si>
  <si>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</si>
  <si>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</si>
  <si>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</si>
  <si>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</si>
  <si>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</si>
  <si>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</si>
  <si>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</si>
  <si>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</si>
  <si>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</si>
  <si>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</si>
  <si>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</si>
  <si>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</si>
  <si>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</si>
  <si>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</si>
  <si>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</si>
  <si>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</si>
  <si>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</si>
  <si>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</si>
  <si>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</si>
  <si>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</si>
  <si>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</si>
  <si>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</si>
  <si>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</si>
  <si>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</si>
  <si>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</si>
  <si>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</si>
  <si>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</si>
  <si>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</si>
  <si>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</si>
  <si>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</si>
  <si>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</si>
  <si>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</si>
  <si>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</si>
  <si>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</si>
  <si>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</si>
  <si>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</si>
  <si>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</si>
  <si>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</si>
  <si>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</si>
  <si>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</si>
  <si>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</si>
  <si>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</si>
  <si>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</si>
  <si>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</si>
  <si>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</si>
  <si>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</si>
  <si>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</si>
  <si>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</si>
  <si>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</si>
  <si>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</si>
  <si>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</si>
  <si>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</si>
  <si>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</si>
  <si>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</si>
  <si>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</si>
  <si>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</si>
  <si>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</si>
  <si>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</si>
  <si>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</si>
  <si>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</si>
  <si>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</si>
  <si>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</si>
  <si>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</si>
  <si>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</si>
  <si>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</si>
  <si>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</si>
  <si>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</si>
  <si>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</si>
  <si>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</si>
  <si>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</si>
  <si>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</si>
  <si>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</si>
  <si>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</si>
  <si>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</si>
  <si>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</si>
  <si>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</si>
  <si>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</si>
  <si>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</si>
  <si>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</si>
  <si>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</si>
  <si>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</si>
  <si>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</si>
  <si>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</si>
  <si>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</si>
  <si>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</si>
  <si>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</si>
  <si>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</si>
  <si>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</si>
  <si>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</si>
  <si>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</si>
  <si>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</si>
  <si>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</si>
  <si>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</si>
  <si>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</si>
  <si>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</si>
  <si>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</si>
  <si>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</si>
  <si>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</si>
  <si>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</si>
  <si>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</si>
  <si>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</si>
  <si>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</si>
  <si>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</si>
  <si>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</si>
  <si>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</si>
  <si>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</si>
  <si>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</si>
  <si>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</si>
  <si>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</si>
  <si>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</si>
  <si>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</si>
  <si>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</si>
  <si>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</si>
  <si>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</si>
  <si>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</si>
  <si>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</si>
  <si>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</si>
  <si>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</si>
  <si>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</si>
  <si>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</si>
  <si>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</si>
  <si>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</si>
  <si>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</si>
  <si>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</si>
  <si>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</si>
  <si>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</si>
  <si>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</si>
  <si>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</si>
  <si>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</si>
  <si>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</si>
  <si>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</si>
  <si>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</si>
  <si>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</si>
  <si>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</si>
  <si>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</si>
  <si>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</si>
  <si>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</si>
  <si>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</si>
  <si>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</si>
  <si>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</si>
  <si>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</si>
  <si>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</si>
  <si>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</si>
  <si>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</si>
  <si>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</si>
  <si>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</si>
  <si>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</si>
  <si>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</si>
  <si>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</si>
  <si>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</si>
  <si>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</si>
  <si>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</si>
  <si>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</si>
  <si>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</si>
  <si>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</si>
  <si>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</si>
  <si>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</si>
  <si>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</si>
  <si>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</si>
  <si>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</si>
  <si>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</si>
  <si>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</si>
  <si>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</si>
  <si>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</si>
  <si>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</si>
  <si>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</si>
  <si>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</si>
  <si>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</si>
  <si>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</si>
  <si>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</si>
  <si>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</si>
  <si>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</si>
  <si>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</si>
  <si>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</si>
  <si>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</si>
  <si>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</si>
  <si>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</si>
  <si>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</si>
  <si>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</si>
  <si>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</si>
  <si>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</si>
  <si>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</si>
  <si>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</si>
  <si>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</si>
  <si>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</si>
  <si>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</si>
  <si>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</si>
  <si>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</si>
  <si>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</si>
  <si>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</si>
  <si>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</si>
  <si>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</si>
  <si>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</si>
  <si>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</si>
  <si>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</si>
  <si>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</si>
  <si>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</si>
  <si>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</si>
  <si>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</si>
  <si>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</si>
  <si>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</si>
  <si>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</si>
  <si>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</si>
  <si>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</si>
  <si>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</si>
  <si>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</si>
  <si>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</si>
  <si>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</si>
  <si>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</si>
  <si>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</si>
  <si>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</si>
  <si>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</si>
  <si>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</si>
  <si>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</si>
  <si>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</si>
  <si>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</si>
  <si>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</si>
  <si>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</si>
  <si>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</si>
  <si>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</si>
  <si>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</si>
  <si>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</si>
  <si>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</si>
  <si>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</si>
  <si>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</si>
  <si>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</si>
  <si>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</si>
  <si>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</si>
  <si>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</si>
  <si>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</si>
  <si>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</si>
  <si>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</si>
  <si>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</si>
  <si>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</si>
  <si>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</si>
  <si>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</si>
  <si>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</si>
  <si>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</si>
  <si>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</si>
  <si>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</si>
  <si>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</si>
  <si>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</si>
  <si>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</si>
  <si>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</si>
  <si>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</si>
  <si>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</si>
  <si>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</si>
  <si>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</si>
  <si>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</si>
  <si>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</si>
  <si>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</si>
  <si>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</si>
  <si>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</si>
  <si>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</si>
  <si>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</si>
  <si>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</si>
  <si>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</si>
  <si>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</si>
  <si>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</si>
  <si>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</si>
  <si>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</si>
  <si>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</si>
  <si>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</si>
  <si>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</si>
  <si>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</si>
  <si>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</si>
  <si>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</si>
  <si>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</si>
  <si>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</si>
  <si>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</si>
  <si>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</si>
  <si>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</si>
  <si>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</si>
  <si>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</si>
  <si>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</si>
  <si>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</si>
  <si>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</si>
  <si>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</si>
  <si>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</si>
  <si>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</si>
  <si>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</si>
  <si>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</si>
  <si>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</si>
  <si>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</si>
  <si>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</si>
  <si>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</si>
  <si>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</si>
  <si>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</si>
  <si>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</si>
  <si>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</si>
  <si>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</si>
  <si>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</si>
  <si>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</si>
  <si>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</si>
  <si>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</si>
  <si>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</si>
  <si>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</si>
  <si>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</si>
  <si>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</si>
  <si>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</si>
  <si>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</si>
  <si>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</si>
  <si>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</si>
  <si>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</si>
  <si>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</si>
  <si>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</si>
  <si>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</si>
  <si>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</si>
  <si>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</si>
  <si>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</si>
  <si>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</si>
  <si>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</si>
  <si>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</si>
  <si>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</si>
  <si>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</si>
  <si>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</si>
  <si>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</si>
  <si>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</si>
  <si>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</si>
  <si>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</si>
  <si>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</si>
  <si>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</si>
  <si>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</si>
  <si>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</si>
  <si>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</si>
  <si>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</si>
  <si>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</si>
  <si>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</si>
  <si>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</si>
  <si>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</si>
  <si>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</si>
  <si>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</si>
  <si>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</si>
  <si>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</si>
  <si>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</si>
  <si>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</si>
  <si>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</si>
  <si>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</si>
  <si>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</si>
  <si>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</si>
  <si>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</si>
  <si>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</si>
  <si>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</si>
  <si>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</si>
  <si>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</si>
  <si>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</si>
  <si>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</si>
  <si>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</si>
  <si>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</si>
  <si>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</si>
  <si>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</si>
  <si>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</si>
  <si>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</si>
  <si>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</si>
  <si>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</si>
  <si>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</si>
  <si>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</si>
  <si>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</si>
  <si>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</si>
  <si>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</si>
  <si>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</si>
  <si>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</si>
  <si>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</si>
  <si>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</si>
  <si>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</si>
  <si>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</si>
  <si>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</si>
  <si>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</si>
  <si>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</si>
  <si>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</si>
  <si>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</si>
  <si>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</si>
  <si>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</si>
  <si>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</si>
  <si>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</si>
  <si>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</si>
  <si>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</si>
  <si>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</si>
  <si>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</si>
  <si>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</si>
  <si>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</si>
  <si>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</si>
  <si>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</si>
  <si>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</si>
  <si>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</si>
  <si>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</si>
  <si>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</si>
  <si>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</si>
  <si>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</si>
  <si>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</si>
  <si>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</si>
  <si>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</si>
  <si>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</si>
  <si>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</si>
  <si>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</si>
  <si>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</si>
  <si>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</si>
  <si>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</si>
  <si>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</si>
  <si>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</si>
  <si>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</si>
  <si>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</si>
  <si>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</si>
  <si>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</si>
  <si>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</si>
  <si>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</si>
  <si>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</si>
  <si>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</si>
  <si>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</si>
  <si>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</si>
  <si>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</si>
  <si>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</si>
  <si>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</si>
  <si>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</si>
  <si>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</si>
  <si>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</si>
  <si>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</si>
  <si>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</si>
  <si>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</si>
  <si>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</si>
  <si>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</si>
  <si>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</si>
  <si>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</si>
  <si>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</si>
  <si>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</si>
  <si>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</si>
  <si>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</si>
  <si>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</si>
  <si>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</si>
  <si>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</si>
  <si>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</si>
  <si>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</si>
  <si>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</si>
  <si>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</si>
  <si>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</si>
  <si>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</si>
  <si>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</si>
  <si>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</si>
  <si>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</si>
  <si>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</si>
  <si>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</si>
  <si>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</si>
  <si>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</si>
  <si>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</si>
  <si>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</si>
  <si>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</si>
  <si>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</si>
  <si>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</si>
  <si>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</si>
  <si>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</si>
  <si>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</si>
  <si>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</si>
  <si>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</si>
  <si>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</si>
  <si>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</si>
  <si>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</si>
  <si>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</si>
  <si>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</si>
  <si>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</si>
  <si>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</si>
  <si>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</si>
  <si>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</si>
  <si>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</si>
  <si>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</si>
  <si>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</si>
  <si>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</si>
  <si>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</si>
  <si>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</si>
  <si>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</si>
  <si>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</si>
  <si>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</si>
  <si>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</si>
  <si>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</si>
  <si>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</si>
  <si>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</si>
  <si>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</si>
  <si>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</si>
  <si>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</si>
  <si>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</si>
  <si>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</si>
  <si>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</si>
  <si>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</si>
  <si>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</si>
  <si>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</si>
  <si>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</si>
  <si>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</si>
  <si>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</si>
  <si>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</si>
  <si>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</si>
  <si>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</si>
  <si>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</si>
  <si>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</si>
  <si>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</si>
  <si>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</si>
  <si>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</si>
  <si>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</si>
  <si>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</si>
  <si>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</si>
  <si>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</si>
  <si>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</si>
  <si>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</si>
  <si>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</si>
  <si>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</si>
  <si>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</si>
  <si>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</si>
  <si>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</si>
  <si>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</si>
  <si>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</si>
  <si>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</si>
  <si>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</si>
  <si>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</si>
  <si>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</si>
  <si>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</si>
  <si>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</si>
  <si>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</si>
  <si>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</si>
  <si>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</si>
  <si>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</si>
  <si>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</si>
  <si>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</si>
  <si>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</si>
  <si>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</si>
  <si>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</si>
  <si>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</si>
  <si>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</si>
  <si>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</si>
  <si>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</si>
  <si>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</si>
  <si>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</si>
  <si>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</si>
  <si>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</si>
  <si>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</si>
  <si>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</si>
  <si>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</si>
  <si>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</si>
  <si>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</si>
  <si>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</si>
  <si>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</si>
  <si>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</si>
  <si>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</si>
  <si>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</si>
  <si>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</si>
  <si>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</si>
  <si>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</si>
  <si>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</si>
  <si>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</si>
  <si>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</si>
  <si>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</si>
  <si>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</si>
  <si>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</si>
  <si>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</si>
  <si>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</si>
  <si>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</si>
  <si>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</si>
  <si>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</si>
  <si>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</si>
  <si>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</si>
  <si>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</si>
  <si>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</si>
  <si>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</si>
  <si>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</si>
  <si>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</si>
  <si>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</si>
  <si>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</si>
  <si>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</si>
  <si>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</si>
  <si>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</si>
  <si>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</si>
  <si>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</si>
  <si>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</si>
  <si>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</si>
  <si>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</si>
  <si>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</si>
  <si>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</si>
  <si>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</si>
  <si>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</si>
  <si>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</si>
  <si>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</si>
  <si>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</si>
  <si>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</si>
  <si>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</si>
  <si>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</si>
  <si>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</si>
  <si>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</si>
  <si>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</si>
  <si>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</si>
  <si>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</si>
  <si>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</si>
  <si>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</si>
  <si>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</si>
  <si>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</si>
  <si>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</si>
  <si>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</si>
  <si>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</si>
  <si>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</si>
  <si>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</si>
  <si>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</si>
  <si>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</si>
  <si>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</si>
  <si>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</si>
  <si>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</si>
  <si>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</si>
  <si>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</si>
  <si>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</si>
  <si>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</si>
  <si>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</si>
  <si>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</si>
  <si>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</si>
  <si>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</si>
  <si>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</si>
  <si>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</si>
  <si>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</si>
  <si>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</si>
  <si>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</si>
  <si>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</si>
  <si>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</si>
  <si>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</si>
  <si>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</si>
  <si>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</si>
  <si>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</si>
  <si>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</si>
  <si>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</si>
  <si>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</si>
  <si>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</si>
  <si>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</si>
  <si>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</si>
  <si>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</si>
  <si>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</si>
  <si>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</si>
  <si>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</si>
  <si>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</si>
  <si>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</si>
  <si>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</si>
  <si>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</si>
  <si>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</si>
  <si>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</si>
  <si>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</si>
  <si>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</si>
  <si>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</si>
  <si>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</si>
  <si>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</si>
  <si>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</si>
  <si>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</si>
  <si>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</si>
  <si>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</si>
  <si>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</si>
  <si>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</si>
  <si>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</si>
  <si>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</si>
  <si>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</si>
  <si>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</si>
  <si>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</si>
  <si>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</si>
  <si>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</si>
  <si>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</si>
  <si>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</si>
  <si>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</si>
  <si>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</si>
  <si>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</si>
  <si>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</si>
  <si>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</si>
  <si>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</si>
  <si>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</si>
  <si>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</si>
  <si>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</si>
  <si>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</si>
  <si>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</si>
  <si>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</si>
  <si>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</si>
  <si>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</si>
  <si>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</si>
  <si>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</si>
  <si>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</si>
  <si>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</si>
  <si>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</si>
  <si>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</si>
  <si>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</si>
  <si>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</si>
  <si>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</si>
  <si>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</si>
  <si>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</si>
  <si>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</si>
  <si>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</si>
  <si>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</si>
  <si>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</si>
  <si>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</si>
  <si>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</si>
  <si>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</si>
  <si>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</si>
  <si>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</si>
  <si>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</si>
  <si>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</si>
  <si>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</si>
  <si>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</si>
  <si>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</si>
  <si>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</si>
  <si>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</si>
  <si>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</si>
  <si>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</si>
  <si>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</si>
  <si>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</si>
  <si>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</si>
  <si>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</si>
  <si>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</si>
  <si>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</si>
  <si>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</si>
  <si>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</si>
  <si>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</si>
  <si>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</si>
  <si>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</si>
  <si>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</si>
  <si>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</si>
  <si>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</si>
  <si>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</si>
  <si>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</si>
  <si>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</si>
  <si>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</si>
  <si>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</si>
  <si>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</si>
  <si>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</si>
  <si>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</si>
  <si>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</si>
  <si>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</si>
  <si>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</si>
  <si>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</si>
  <si>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</si>
  <si>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</si>
  <si>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</si>
  <si>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</si>
  <si>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</si>
  <si>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</si>
  <si>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</si>
  <si>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</si>
  <si>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</si>
  <si>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</si>
  <si>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</si>
  <si>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</si>
  <si>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</si>
  <si>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</si>
  <si>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</si>
  <si>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</si>
  <si>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</si>
  <si>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</si>
  <si>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</si>
  <si>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</si>
  <si>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</si>
  <si>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</si>
  <si>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</si>
  <si>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</si>
  <si>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</si>
  <si>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</si>
  <si>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</si>
  <si>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</si>
  <si>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</si>
  <si>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</si>
  <si>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</si>
  <si>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</si>
  <si>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</si>
  <si>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</si>
  <si>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</si>
  <si>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</si>
  <si>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</si>
  <si>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</si>
  <si>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</si>
  <si>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</si>
  <si>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</si>
  <si>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</si>
  <si>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</si>
  <si>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</si>
  <si>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</si>
  <si>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</si>
  <si>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</si>
  <si>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</si>
  <si>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</si>
  <si>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</si>
  <si>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</si>
  <si>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</si>
  <si>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</si>
  <si>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</si>
  <si>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</si>
  <si>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</si>
  <si>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</si>
  <si>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</si>
  <si>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</si>
  <si>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</si>
  <si>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</si>
  <si>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</si>
  <si>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</si>
  <si>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</si>
  <si>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</si>
  <si>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</si>
  <si>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</si>
  <si>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</si>
  <si>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</si>
  <si>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</si>
  <si>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</si>
  <si>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</si>
  <si>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</si>
  <si>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</si>
  <si>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</si>
  <si>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</si>
  <si>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</si>
  <si>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</si>
  <si>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</si>
  <si>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</si>
  <si>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</si>
  <si>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</si>
  <si>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</si>
  <si>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</si>
  <si>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</si>
  <si>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</si>
  <si>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</si>
  <si>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</si>
  <si>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</si>
  <si>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</si>
  <si>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</si>
  <si>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</si>
  <si>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</si>
  <si>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</si>
  <si>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</si>
  <si>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</si>
  <si>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</si>
  <si>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</si>
  <si>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</si>
  <si>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</si>
  <si>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</si>
  <si>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</si>
  <si>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</si>
  <si>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</si>
  <si>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</si>
  <si>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</si>
  <si>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</si>
  <si>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</si>
  <si>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</si>
  <si>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</si>
  <si>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</si>
  <si>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</si>
  <si>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</si>
  <si>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</si>
  <si>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</si>
  <si>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</si>
  <si>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</si>
  <si>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</si>
  <si>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</si>
  <si>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</si>
  <si>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</si>
  <si>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</si>
  <si>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</si>
  <si>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</si>
  <si>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</si>
  <si>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</si>
  <si>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</si>
  <si>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</si>
  <si>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</si>
  <si>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</si>
  <si>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</si>
  <si>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</si>
  <si>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</si>
  <si>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</si>
  <si>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</si>
  <si>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</si>
  <si>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</si>
  <si>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</si>
  <si>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</si>
  <si>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</si>
  <si>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</si>
  <si>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</si>
  <si>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</si>
  <si>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</si>
  <si>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</si>
  <si>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</si>
  <si>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</si>
  <si>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</si>
  <si>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</si>
  <si>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</si>
  <si>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</si>
  <si>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</si>
  <si>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</si>
  <si>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</si>
  <si>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</si>
  <si>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</si>
  <si>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</si>
  <si>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</si>
  <si>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</si>
  <si>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</si>
  <si>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</si>
  <si>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</si>
  <si>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</si>
  <si>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</si>
  <si>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</si>
  <si>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</si>
  <si>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</si>
  <si>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</si>
  <si>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</si>
  <si>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</si>
  <si>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</si>
  <si>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</si>
  <si>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</si>
  <si>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</si>
  <si>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</si>
  <si>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</si>
  <si>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</si>
  <si>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</si>
  <si>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</si>
  <si>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</si>
  <si>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</si>
  <si>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</si>
  <si>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</si>
  <si>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</si>
  <si>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</si>
  <si>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</si>
  <si>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</si>
  <si>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</si>
  <si>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</si>
  <si>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</si>
  <si>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</si>
  <si>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</si>
  <si>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</si>
  <si>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</si>
  <si>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</si>
  <si>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</si>
  <si>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</si>
  <si>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</si>
  <si>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</si>
  <si>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</si>
  <si>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</si>
  <si>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</si>
  <si>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</si>
  <si>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</si>
  <si>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</si>
  <si>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</si>
  <si>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</si>
  <si>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</si>
  <si>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</si>
  <si>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</si>
  <si>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</si>
  <si>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</si>
  <si>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</si>
  <si>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</si>
  <si>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</si>
  <si>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</si>
  <si>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</si>
  <si>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</si>
  <si>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</si>
  <si>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</si>
  <si>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</si>
  <si>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</si>
  <si>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</si>
  <si>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</si>
  <si>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</si>
  <si>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</si>
  <si>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</si>
  <si>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</si>
  <si>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</si>
  <si>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</si>
  <si>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</si>
  <si>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</si>
  <si>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</si>
  <si>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</si>
  <si>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</si>
  <si>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</si>
  <si>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</si>
  <si>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</si>
  <si>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</si>
  <si>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</si>
  <si>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</si>
  <si>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</si>
  <si>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</si>
  <si>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</si>
  <si>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</si>
  <si>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</si>
  <si>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</si>
  <si>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</si>
  <si>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</si>
  <si>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</si>
  <si>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</si>
  <si>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</si>
  <si>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</si>
  <si>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</si>
  <si>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</si>
  <si>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</si>
  <si>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</si>
  <si>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</si>
  <si>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</si>
  <si>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</si>
  <si>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</si>
  <si>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</si>
  <si>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</si>
  <si>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</si>
  <si>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</si>
  <si>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</si>
  <si>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</si>
  <si>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</si>
  <si>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</si>
  <si>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</si>
  <si>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</si>
  <si>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</si>
  <si>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</si>
  <si>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</si>
  <si>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</si>
  <si>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</si>
  <si>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</si>
  <si>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</si>
  <si>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</si>
  <si>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</si>
  <si>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</si>
  <si>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</si>
  <si>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</si>
  <si>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</si>
  <si>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</si>
  <si>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</si>
  <si>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</si>
  <si>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</si>
  <si>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</si>
  <si>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</si>
  <si>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</si>
  <si>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</si>
  <si>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</si>
  <si>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</si>
  <si>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</si>
  <si>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</si>
  <si>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</si>
  <si>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</si>
  <si>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</si>
  <si>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</si>
  <si>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</si>
  <si>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</si>
  <si>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</si>
  <si>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</si>
  <si>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</si>
  <si>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</si>
  <si>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</si>
  <si>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</si>
  <si>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</si>
  <si>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</si>
  <si>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</si>
  <si>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</si>
  <si>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</si>
  <si>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</si>
  <si>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</si>
  <si>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</si>
  <si>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</si>
  <si>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</si>
  <si>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</si>
  <si>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</si>
  <si>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</si>
  <si>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</si>
  <si>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</si>
  <si>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</si>
  <si>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</si>
  <si>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</si>
  <si>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</si>
  <si>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</si>
  <si>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</si>
  <si>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</si>
  <si>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</si>
  <si>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</si>
  <si>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</si>
  <si>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</si>
  <si>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</si>
  <si>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</si>
  <si>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</si>
  <si>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</si>
  <si>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</si>
  <si>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</si>
  <si>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</si>
  <si>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</si>
  <si>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</si>
  <si>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</si>
  <si>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</si>
  <si>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</si>
  <si>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</si>
  <si>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</si>
  <si>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</si>
  <si>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</si>
  <si>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</si>
  <si>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</si>
  <si>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</si>
  <si>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</si>
  <si>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</si>
  <si>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</si>
  <si>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</si>
  <si>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</si>
  <si>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</si>
  <si>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</si>
  <si>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</si>
  <si>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</si>
  <si>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</si>
  <si>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</si>
  <si>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</si>
  <si>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</si>
  <si>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</si>
  <si>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</si>
  <si>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</si>
  <si>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</si>
  <si>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</si>
  <si>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</si>
  <si>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</si>
  <si>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</si>
  <si>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</si>
  <si>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</si>
  <si>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</si>
  <si>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</si>
  <si>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</si>
  <si>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</si>
  <si>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</si>
  <si>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</si>
  <si>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</si>
  <si>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</si>
  <si>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</si>
  <si>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</si>
  <si>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</si>
  <si>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</si>
  <si>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</si>
  <si>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</si>
  <si>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</si>
  <si>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</si>
  <si>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</si>
  <si>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</si>
  <si>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</si>
  <si>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</si>
  <si>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</si>
  <si>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</si>
  <si>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</si>
  <si>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</si>
  <si>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</si>
  <si>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</si>
  <si>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</si>
  <si>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</si>
  <si>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</si>
  <si>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</si>
  <si>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</si>
  <si>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</si>
  <si>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</si>
  <si>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</si>
  <si>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</si>
  <si>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</si>
  <si>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</si>
  <si>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</si>
  <si>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</si>
  <si>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</si>
  <si>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</si>
  <si>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</si>
  <si>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</si>
  <si>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</si>
  <si>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</si>
  <si>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</si>
  <si>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</si>
  <si>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</si>
  <si>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</si>
  <si>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</si>
  <si>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</si>
  <si>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</si>
  <si>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</si>
  <si>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</si>
  <si>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</si>
  <si>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</si>
  <si>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</si>
  <si>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</si>
  <si>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</si>
  <si>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</si>
  <si>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</si>
  <si>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</si>
  <si>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</si>
  <si>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</si>
  <si>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</si>
  <si>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</si>
  <si>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</si>
  <si>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</si>
  <si>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</si>
  <si>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</si>
  <si>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</si>
  <si>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</si>
  <si>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</si>
  <si>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</si>
  <si>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</si>
  <si>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</si>
  <si>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</si>
  <si>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</si>
  <si>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</si>
  <si>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</si>
  <si>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</si>
  <si>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</si>
  <si>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</si>
  <si>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</si>
  <si>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</si>
  <si>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</si>
  <si>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</si>
  <si>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</si>
  <si>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</si>
  <si>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</si>
  <si>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</si>
  <si>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</si>
  <si>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</si>
  <si>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</si>
  <si>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</si>
  <si>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</si>
  <si>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</si>
  <si>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</si>
  <si>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</si>
  <si>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</si>
  <si>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</si>
  <si>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</si>
  <si>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</si>
  <si>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</si>
  <si>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</si>
  <si>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</si>
  <si>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</si>
  <si>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</si>
  <si>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</si>
  <si>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</si>
  <si>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</si>
  <si>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</si>
  <si>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</si>
  <si>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</si>
  <si>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</si>
  <si>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</si>
  <si>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</si>
  <si>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</si>
  <si>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</si>
  <si>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</si>
  <si>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</si>
  <si>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</si>
  <si>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</si>
  <si>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</si>
  <si>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</si>
  <si>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</si>
  <si>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</si>
  <si>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</si>
  <si>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</si>
  <si>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</si>
  <si>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</si>
  <si>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</si>
  <si>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</si>
  <si>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</si>
  <si>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</si>
  <si>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</si>
  <si>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</si>
  <si>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</si>
  <si>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</si>
  <si>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</si>
  <si>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</si>
  <si>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</si>
  <si>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</si>
  <si>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</si>
  <si>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</si>
  <si>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</si>
  <si>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</si>
  <si>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</si>
  <si>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</si>
  <si>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</si>
  <si>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</si>
  <si>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</si>
  <si>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</si>
  <si>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</si>
  <si>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</si>
  <si>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</si>
  <si>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</si>
  <si>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</si>
  <si>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</si>
  <si>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</si>
  <si>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</si>
  <si>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</si>
  <si>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</si>
  <si>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</si>
  <si>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</si>
  <si>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</si>
  <si>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</si>
  <si>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</si>
  <si>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</si>
  <si>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</si>
  <si>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</si>
  <si>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</si>
  <si>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</si>
  <si>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</si>
  <si>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</si>
  <si>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</si>
  <si>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</si>
  <si>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</si>
  <si>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</si>
  <si>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</si>
  <si>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</si>
  <si>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</si>
  <si>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</si>
  <si>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</si>
  <si>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</si>
  <si>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</si>
  <si>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</si>
  <si>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</si>
  <si>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</si>
  <si>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</si>
  <si>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</si>
  <si>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</si>
  <si>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</si>
  <si>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</si>
  <si>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</si>
  <si>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</si>
  <si>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</si>
  <si>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</si>
  <si>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</si>
  <si>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</si>
  <si>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</si>
  <si>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</si>
  <si>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 xml:space="preserve">sceco outage in TLT area team will check after HUB RYBA0635 another team PG connectedn at TLT9474  // mail sent to downgrade </t>
  </si>
  <si>
    <t>TT-20251019-00934 // NA</t>
  </si>
  <si>
    <t>1102787:42:13</t>
  </si>
  <si>
    <t>sceco outage in TLT area team will check after HUB RYBA0635 another team PG connectedn at TLT9474  // mail sent to downgrade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</si>
</sst>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286.54278715277906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6.0474745370374876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0.1023819444453693</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14363</v>
      </c>
      <c r="E5" s="137"/>
      <c r="F5" s="138">
        <v>45949.437395833331</v>
      </c>
      <c r="G5" s="139">
        <f ca="1">IFERROR(NOW()-F5,"")</f>
        <v>5.381712963571772E-2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45949.491212962967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5"/>
      <c r="E7" s="137"/>
      <c r="F7" s="138"/>
      <c r="G7" s="139">
        <f ca="1">IFERROR(NOW()-F7,"")</f>
        <v>45949.491212962967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45949.491212962967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45949.491212962967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45949.491212962967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45949.491212962967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45949.491212962967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45949.491212962967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45949.491212962967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45949.491212962967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45949.491212962967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45949.491212962967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45949.491212962967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45949.491212962967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45949.491212962967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45949.491212962967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45949.491212962967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45949.491212962967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45949.491212962967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45949.491212962967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45949.491212962967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45949.491212962967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45949.491212962967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45949.491212962967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45949.491212962967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45949.491212962967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45949.491212962967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45949.491212962967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45949.491212962967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45949.491212962967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45949.491212962967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45949.491212962967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45949.491212962967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45949.491212962967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45949.491212962967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45949.491212962967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45949.491212962967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45949.491212962967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45949.491212962967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45949.491212962967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45949.491212962967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45949.491212962967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45949.491212962967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45949.491212962967</v>
      </c>
      <c r="H49" s="138"/>
      <c r="I49" s="136" t="str">
        <f>IFERROR(VLOOKUP(D49,DB!A:F,6,0),"")</f>
        <v/>
      </c>
      <c r="J49" s="136" t="str">
        <f>IFERROR(VLOOKUP(D49,DB!A:G,7,0),"")</f>
        <v/>
      </c>
      <c r="K49" s="140"/>
      <c r="L49" s="141" t="str">
        <f>IFERROR(VLOOKUP(D49,DB!A:I,9,0),"")</f>
        <v/>
      </c>
    </row>
    <row r="50" spans="1:12" ht="15" customHeight="1">
      <c r="A50" s="156"/>
      <c r="B50" s="157" t="str">
        <f>IFERROR(VLOOKUP(D50,DB!A:K,11,0),"")</f>
        <v/>
      </c>
      <c r="C50" s="157"/>
      <c r="D50" s="157"/>
      <c r="E50" s="158"/>
      <c r="F50" s="159"/>
      <c r="G50" s="160">
        <f ca="1">IFERROR(NOW()-F50,"")</f>
        <v>45949.491212962967</v>
      </c>
      <c r="H50" s="159"/>
      <c r="I50" s="157" t="str">
        <f>IFERROR(VLOOKUP(D50,DB!A:F,6,0),"")</f>
        <v/>
      </c>
      <c r="J50" s="157" t="str">
        <f>IFERROR(VLOOKUP(D50,DB!A:G,7,0),"")</f>
        <v/>
      </c>
      <c r="K50" s="161"/>
      <c r="L50" s="162" t="str">
        <f>IFERROR(VLOOKUP(D50,DB!A:I,9,0),"")</f>
        <v/>
      </c>
    </row>
    <row r="51" spans="1:12" ht="15" customHeight="1">
      <c r="A51" s="135"/>
      <c r="B51" s="136" t="str">
        <f>IFERROR(VLOOKUP(D51,DB!A:K,11,0),"")</f>
        <v/>
      </c>
      <c r="C51" s="136"/>
      <c r="D51" s="136"/>
      <c r="E51" s="137"/>
      <c r="F51" s="138"/>
      <c r="G51" s="139">
        <f ca="1">IFERROR(NOW()-F51,"")</f>
        <v>45949.491212962967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45949.491212962967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45949.491212962967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45949.491212962967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45949.491212962967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45949.491212962967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45949.491212962967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45949.491212962967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45949.491212962967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45949.491212962967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45949.491212962967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45949.491212962967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45949.491212962967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45949.491212962967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45949.491212962967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45949.491212962967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45949.491212962967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45949.491212962967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45949.491212962967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45949.491212962967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45949.491212962967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45949.491212962967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45949.491212962967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45949.491212962967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45949.491212962967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45949.491212962967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45949.491212962967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45949.491212962967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45949.491212962967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45949.491212962967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45949.491212962967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45949.491212962967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45949.491212962967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45949.491212962967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45949.491212962967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45949.491212962967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45949.491212962967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45949.491212962967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45949.491212962967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45949.491212962967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45949.491212962967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45949.491212962967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45949.491212962967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45949.491212962967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45949.491212962967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45949.491212962967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45949.491212962967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45949.491212962967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45949.491212962967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45949.491212962967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45949.491212962967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45949.491212962967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45949.491212962967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45949.491212962967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45949.491212962967</v>
      </c>
      <c r="H105" s="138"/>
      <c r="I105" s="136" t="str">
        <f>IFERROR(VLOOKUP(D105,DB!A:F,6,0),"")</f>
        <v/>
      </c>
      <c r="J105" s="136" t="str">
        <f>IFERROR(VLOOKUP(D105,DB!A:G,7,0),"")</f>
        <v/>
      </c>
      <c r="K105" s="140"/>
      <c r="L105" s="141" t="str">
        <f>IFERROR(VLOOKUP(D105,DB!A:I,9,0),"")</f>
        <v/>
      </c>
    </row>
    <row r="106" spans="1:12" ht="15" customHeight="1">
      <c r="A106" s="156"/>
      <c r="B106" s="157" t="str">
        <f>IFERROR(VLOOKUP(D106,DB!A:K,11,0),"")</f>
        <v/>
      </c>
      <c r="C106" s="157"/>
      <c r="D106" s="157"/>
      <c r="E106" s="158"/>
      <c r="F106" s="159"/>
      <c r="G106" s="160">
        <f ca="1">IFERROR(NOW()-F106,"")</f>
        <v>45949.491212962967</v>
      </c>
      <c r="H106" s="159"/>
      <c r="I106" s="157" t="str">
        <f>IFERROR(VLOOKUP(D106,DB!A:F,6,0),"")</f>
        <v/>
      </c>
      <c r="J106" s="157" t="str">
        <f>IFERROR(VLOOKUP(D106,DB!A:G,7,0),"")</f>
        <v/>
      </c>
      <c r="K106" s="161"/>
      <c r="L106" s="162"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142.76412962963514</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124.49137500000506</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4.9954375000015716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6.569212963222526E-2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45949.491212962967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45949.491212962967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45949.491212962967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45949.491212962967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45949.491212962967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45949.491212962967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45949.491212962967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45949.491212962967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45949.491212962967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45949.491212962967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45949.491212962967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45949.491212962967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45949.491212962967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45949.491212962967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45949.491212962967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45949.491212962967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45949.491212962967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45949.491212962967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45949.491212962967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45949.491212962967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45949.491212962967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45949.491212962967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45949.491212962967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45949.491212962967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45949.491212962967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45949.491212962967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45949.491212962967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45949.491212962967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45949.491212962967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45949.491212962967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45949.491212962967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45949.491212962967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45949.491212962967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45949.491212962967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45949.491212962967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45949.491212962967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45949.491212962967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45949.491212962967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45949.491212962967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45949.491212962967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45949.491212962967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45949.491212962967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45949.491212962967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45949.491212962967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45949.491212962967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45949.491212962967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45949.491212962967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45949.491212962967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45949.491212962967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45949.491212962967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45949.491212962967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45949.491212962967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45949.491212962967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45949.491212962967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45949.491212962967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45949.491212962967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45949.491212962967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45949.491212962967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45949.491212962967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45949.491212962967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45949.491212962967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45949.491212962967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45949.491212962967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45949.491212962967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45949.491212962967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45949.491212962967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45949.491212962967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45949.491212962967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45949.491212962967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45949.491212962967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45949.491212962967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45949.491212962967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45949.491212962967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45949.491212962967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45949.491212962967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45949.491212962967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45949.491212962967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45949.491212962967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45949.491212962967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45949.491212962967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45949.491212962967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45949.491212962967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45949.491212962967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45949.491212962967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45949.491212962967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45949.491212962967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45949.491212962967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45949.491212962967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45949.491213078705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45949.491213078705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45949.491213078705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45949.491213078705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45949.491213078705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45949.491213078705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45949.491213078705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45949.491213078705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45949.491213078705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45949.491213078705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45949.491213078705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45949.491213078705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45949.491213078705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45949.491213078705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45949.491213078705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45949.491213078705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45949.491213078705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45949.491213078705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45949.491213078705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45949.491213078705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45949.491213078705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45949.491213078705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45949.491213078705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45949.491213078705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45949.491213078705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45949.491213078705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45949.491213078705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45949.491213078705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45949.491213078705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45949.491213078705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45949.491213078705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45949.491213078705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45949.491213078705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45949.491213078705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45949.491213078705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45949.491213078705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45949.491213078705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45949.491213078705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45949.491213078705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45949.491213078705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45949.491213078705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45949.491213078705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45949.491213078705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45949.491213078705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45949.491213078705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45949.491213078705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45949.491213078705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45949.491213078705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45949.491213078705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45949.491213078705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45949.491213078705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45949.491213078705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45949.491213078705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45949.491213078705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45949.491213078705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45949.491213078705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45949.491213078705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45949.491213078705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45949.491213078705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45949.491213078705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45949.491213078705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45949.491213078705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45949.491213078705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45949.491213078705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45949.491213078705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45949.491213078705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45949.491213078705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45949.491213078705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45949.491213078705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45949.491213078705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45949.491213078705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45949.491213078705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45949.491213078705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45949.491213078705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45949.491213078705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45949.491213078705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45949.491213078705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45949.491213078705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45949.491213078705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45949.491213078705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45949.491213078705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45949.491213078705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45949.491213078705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45949.491213078705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45949.491213078705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45949.491213078705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45949.491213078705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45949.491213078705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45949.491213078705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45949.491213078705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45949.491213078705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45949.491213078705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45949.491213078705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45949.491213078705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45949.491213078705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45949.491213078705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45949.491213078705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45949.491213078705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45949.491213078705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45949.491213078705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45949.491213078705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45949.491213078705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45949.491213078705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45949.491213078705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45949.491213078705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45949.491213078705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45949.491213078705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45949.491213078705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45949.491213078705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45949.491213078705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45949.491213078705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45949.491213078705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45949.491213078705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45949.491213078705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45949.491213078705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45949.491213078705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45949.491213078705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45949.491213078705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45949.491213078705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45949.491213078705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45949.491213078705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45949.491213078705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45949.491213078705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45949.491213078705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45949.491213078705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45949.491213078705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45949.491213078705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45949.491213078705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45949.491213078705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45949.491213078705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45949.491213078705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45949.491213078705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45949.491213078705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45949.491213078705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45949.491213078705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45949.491213078705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45949.491213078705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45949.491213078705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45949.491213078705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45949.491213078705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45949.491213078705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45949.491213078705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45949.491213078705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45949.491213078705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45949.491213078705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45949.491213078705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45949.491213078705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45949.491213078705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45949.491213078705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45949.491213078705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45949.491213078705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45949.491213078705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45949.491213078705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45949.491213078705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45949.491213078705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45949.491213078705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45949.491213078705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45949.491213078705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45949.491213078705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45949.491213078705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45949.491213078705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45949.491213078705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45949.491213078705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45949.491213078705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45949.491213078705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45949.491213078705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45949.491213078705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45949.491213078705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45949.491213078705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45949.491213078705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45949.491213078705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45949.491213078705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45949.491213078705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45949.491213078705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45949.491213078705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45949.491213078705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45949.491213078705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45949.491213078705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45949.491213078705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45949.491213078705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45949.491213078705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45949.491213078705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45949.491213078705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45949.491213078705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45949.491213078705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45949.491213078705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45949.491213078705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45949.491213078705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45949.491213078705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45949.491213078705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45949.491213078705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45949.491213078705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45949.491213078705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45949.491213078705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45949.491213078705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45949.491213078705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45949.491213078705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45949.491213078705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45949.491213078705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45949.491213078705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45949.491213078705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45949.491213078705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45949.491213078705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45949.491213078705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45949.491213078705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45949.491213078705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45949.491213078705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45949.491213078705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45949.491213078705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45949.491213078705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45949.491213078705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45949.491213078705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45949.491213078705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45949.491213078705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45949.491213078705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45949.491213078705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45949.491213078705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45949.491213078705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45949.491213078705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45949.491213078705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45949.491213078705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45949.491213078705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45949.491213078705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45949.491213078705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45949.491213078705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45949.491213078705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45949.491213078705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45949.491213078705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45949.491213078705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45949.491213078705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45949.491213078705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45949.491213078705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45949.491213078705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45949.491213078705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45949.491213078705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45949.491213078705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45949.491213078705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45949.491213078705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45949.491213078705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45949.491213078705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45949.491213078705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45949.491213078705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45949.491213078705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45949.491213078705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45949.491213078705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45949.491213078705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45949.491213078705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45949.491213078705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45949.491213078705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45949.491213078705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45949.491213078705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45949.491213078705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45949.491213078705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45949.491213078705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45949.491213078705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45949.491213078705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45949.491213078705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45949.491213078705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45949.491213078705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45949.491213078705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45949.491213078705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45949.491213078705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45949.491213078705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45949.491213078705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45949.491213078705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45949.491213078705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45949.491213078705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45949.491213078705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45949.491213078705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45949.491213078705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45949.491213078705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45949.491213078705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45949.491213078705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45949.491213078705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45949.491213078705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45949.491213078705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45949.491213078705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45949.491213078705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45949.491213078705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45949.491213078705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45949.491213078705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45949.491213078705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45949.491213078705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45949.491213078705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45949.491213078705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45949.491213078705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45949.491213078705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45949.491213078705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45949.491213078705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45949.491213078705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45949.491213078705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45949.491213078705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45949.491213078705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45949.491213078705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45949.491213078705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45949.491213078705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45949.491213078705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45949.491213078705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45949.491213078705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45949.491213078705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45949.491213078705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45949.491213078705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45949.491213078705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45949.491213078705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45949.491213078705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45949.491213078705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45949.491213078705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45949.491213078705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45949.491213078705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45949.491213078705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45949.491213078705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45949.491213078705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45949.491213078705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45949.491213078705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45949.491213078705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45949.491213078705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45949.491213078705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45949.491213078705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45949.491213078705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45949.491213078705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45949.491213078705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45949.491213078705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45949.491213078705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45949.491213078705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45949.491213078705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45949.491213078705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45949.491213078705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45949.491213078705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45949.491213078705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45949.491213078705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45949.491213078705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45949.491213078705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45949.491213078705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45949.491213078705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45949.491213078705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45949.491213078705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45949.491213078705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45949.491213078705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45949.491213078705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45949.491213078705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45949.491213078705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45949.491213078705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45949.491213078705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45949.491213078705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45949.491213078705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45949.491213078705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45949.491213078705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45949.491213078705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45949.491213078705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45949.491213078705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45949.491213078705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45949.491213078705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45949.491213078705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45949.491213078705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45949.491213078705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45949.491213078705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45949.491213078705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45949.491213078705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45949.491213078705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45949.491213078705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45949.491213078705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45949.491213078705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45949.491213078705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45949.491213078705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45949.491213078705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45949.491213078705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45949.491213078705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45949.491213078705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45949.491213078705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45949.491213078705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45949.491213078705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45949.491213078705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45949.491213078705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45949.491213078705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45949.491213078705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45949.491213078705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45949.491213078705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45949.491213078705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45949.491213078705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45949.491213078705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45949.491213078705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45949.491213078705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45949.491213078705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45949.491213078705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45949.491213078705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45949.491213078705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45949.491213078705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45949.491213078705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45949.491213078705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45949.491213078705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45949.491213078705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45949.491213078705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45949.491213078705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45949.491213078705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45949.491213078705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45949.491213078705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45949.491213078705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45949.491213078705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45949.491213078705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45949.491213078705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45949.491213078705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45949.491213078705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45949.491213078705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45949.491213078705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45949.491213078705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45949.491213078705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45949.491213078705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45949.491213078705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45949.491213078705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45949.491213078705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45949.491213078705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45949.491213078705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45949.491213078705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45949.491213078705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45949.491213078705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45949.491213078705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45949.491213078705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45949.491213078705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45949.491213078705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45949.491213078705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45949.491213078705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45949.491213078705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45949.491213078705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45949.491213078705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45949.491213078705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45949.491213078705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45949.491213078705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45949.491213078705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45949.491213078705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45949.491213078705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45949.491213078705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45949.491213078705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45949.491213078705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45949.491213078705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45949.491213078705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45949.491213078705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45949.491213078705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45949.491213078705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45949.491213078705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45949.491213078705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45949.491213078705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45949.491213078705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45949.491213078705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45949.491213078705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45949.491213078705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45949.491213078705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45949.491213078705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45949.491213078705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45949.491213078705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45949.491213078705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45949.491213078705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45949.491213078705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45949.491213078705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45949.491213078705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45949.491213078705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45949.491213078705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45949.491213078705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45949.491213078705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45949.491213078705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45949.491213078705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45949.491213078705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45949.491213078705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45949.491213078705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45949.491213078705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45949.491213078705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45949.491213078705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45949.491213078705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45949.491213078705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45949.491213078705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45949.491213078705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45949.491213078705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45949.491213078705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45949.491213078705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45949.491213078705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45949.491213078705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45949.491213078705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45949.491213078705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45949.491213078705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45949.491213078705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45949.491213078705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45949.491213078705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45949.491213078705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45949.491213078705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45949.491213078705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45949.491213078705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45949.491213078705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45949.491213078705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45949.491213078705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45949.491213078705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45949.491213078705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45949.491213078705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45949.491213078705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45949.491213078705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45949.491213078705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45949.491213078705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45949.491213078705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45949.491213078705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45949.491213078705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45949.491213078705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45949.491213078705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45949.491213078705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45949.491213078705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45949.491213078705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45949.491213078705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45949.491213078705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45949.491213078705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45949.491213078705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45949.491213078705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45949.491213078705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45949.491213078705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45949.491213078705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45949.491213078705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45949.491213078705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45949.491213078705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45949.491213078705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45949.491213078705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45949.491213078705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45949.491213078705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45949.491213078705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45949.491213078705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45949.491213078705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45949.491213078705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45949.491213078705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45949.491213078705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45949.491213078705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45949.491213078705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45949.491213078705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45949.491213078705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45949.491213078705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45949.491213078705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45949.491213078705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45949.491213078705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45949.491213078705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45949.491213078705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45949.491213078705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45949.491213078705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45949.491213078705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45949.491213078705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45949.491213078705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45949.491213078705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45949.491213078705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45949.491213078705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45949.491213078705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45949.491213078705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45949.491213078705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45949.491213078705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45949.491213078705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45949.491213078705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45949.491213078705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45949.491213078705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45949.491213078705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45949.491213078705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45949.491213078705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45949.491213078705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45949.491213078705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45949.491213078705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45949.491213078705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45949.491213078705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45949.491213078705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45949.491213078705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45949.491213078705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45949.491213078705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45949.491213078705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45949.491213078705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45949.491213078705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45949.491213078705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45949.491213078705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45949.491213078705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45949.491213078705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45949.491213078705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45949.491213078705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45949.491213078705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45949.491213078705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45949.491213078705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45949.491213078705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45949.491213078705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45949.491213078705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45949.491213078705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45949.491213078705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45949.491213078705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45949.491213078705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45949.491213078705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45949.491213078705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45949.491213078705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45949.491213078705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45949.491213078705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45949.491213078705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45949.491213078705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45949.491213078705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45949.491213078705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45949.491213078705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45949.491213078705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45949.491213078705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45949.491213078705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45949.491213078705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45949.491213078705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45949.491213078705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45949.491213078705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45949.491213078705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45949.491213078705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45949.491213078705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45949.491213078705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45949.491213078705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45949.491213078705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45949.491213078705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45949.491213078705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45949.491213078705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45949.491213078705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45949.491213078705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45949.491213078705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45949.491213078705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45949.491213078705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45949.491213078705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45949.491213078705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45949.491213078705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45949.491213078705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45949.491213078705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45949.491213078705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45949.491213078705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45949.491213078705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45949.491213078705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45949.491213078705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45949.491213078705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45949.491213078705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45949.491213078705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45949.491213078705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45949.491213078705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45949.491213078705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45949.491213078705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45949.491213078705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45949.491213078705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45949.491213078705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45949.491213078705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45949.491213078705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45949.491213078705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45949.491213078705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45949.491213078705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45949.491213078705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45949.491213078705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45949.491213078705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45949.491213078705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45949.491213078705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45949.491213078705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45949.491213078705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45949.491213078705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45949.491213078705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45949.491213078705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45949.491213078705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45949.491213078705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45949.491213078705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45949.491213078705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45949.491213078705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45949.491213078705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45949.491213078705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45949.491213078705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45949.491213078705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45949.491213078705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45949.491213078705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45949.491213078705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45949.491213078705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45949.491213078705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45949.491213078705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45949.491213078705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45949.491213078705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45949.491213078705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45949.491213078705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45949.491213078705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45949.491213078705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45949.491213078705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45949.491213078705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45949.491213078705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45949.491213078705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45949.491213078705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45949.491213078705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45949.491213078705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45949.491213078705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45949.491213078705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45949.491213078705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45949.491213078705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45949.491213078705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45949.491213078705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45949.491213078705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45949.491213078705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45949.491213078705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45949.491213078705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45949.491213078705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45949.491213078705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45949.491213078705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45949.491213078705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45949.491213078705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45949.491213078705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45949.491213078705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45949.491213078705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45949.491213078705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45949.491213078705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45949.491213078705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45949.491213078705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45949.491213078705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45949.491213078705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45949.491213078705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45949.491213078705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45949.491213078705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45949.491213078705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45949.491213078705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45949.491213078705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45949.491213078705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45949.491213078705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45949.491213078705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45949.491213078705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45949.491213078705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45949.491213078705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45949.491213078705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45949.491213078705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45949.491213078705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45949.491213078705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45949.491213078705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45949.491213078705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45949.491213078705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45949.491213078705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45949.491213078705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45949.491213078705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45949.491213078705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45949.491213078705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45949.491213078705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45949.491213078705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45949.491213078705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45949.491213078705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45949.491213078705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45949.491213078705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45949.491213078705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45949.491213078705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45949.491213078705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45949.491213078705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45949.491213078705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45949.491213078705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45949.491213078705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45949.491213078705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45949.491213078705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45949.491213078705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45949.491213078705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45949.491213078705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45949.491213078705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45949.491213078705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45949.491213078705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45949.491213078705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45949.491213078705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45949.491213078705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45949.491213078705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45949.491213078705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45949.491213078705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45949.491213078705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45949.491213078705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45949.491213078705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45949.491213078705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45949.491213078705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45949.491213078705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45949.491213078705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45949.491213078705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45949.491213078705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45949.491213078705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45949.491213078705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45949.491213078705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45949.491213078705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45949.491213078705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45949.491213078705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45949.491213078705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45949.491213078705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45949.491213078705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45949.491213078705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45949.491213078705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45949.491213078705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45949.491213078705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45949.491213078705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45949.491213078705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45949.491213078705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45949.491213078705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45949.491213078705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45949.491213078705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45949.491213078705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45949.491213078705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45949.491213078705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45949.491213078705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45949.491213078705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45949.491213078705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45949.491213078705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45949.491213078705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45949.491213078705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45949.491213078705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45949.491213078705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45949.491213078705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45949.491213078705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45949.491213078705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45949.491213078705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45949.491213078705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45949.491213078705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45949.491213078705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45949.491213078705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45949.491213078705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45949.491213078705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45949.491213078705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45949.491213078705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45949.491213078705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45949.491213078705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45949.491213078705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45949.491213078705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45949.491213078705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45949.491213078705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45949.491213078705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45949.491213078705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45949.491213078705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45949.491213078705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45949.491213078705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45949.491213078705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45949.491213078705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45949.491213078705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45949.491213078705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45949.491213078705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45949.491213078705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45949.491213078705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45949.491213078705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45949.491213078705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45949.491213078705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45949.491213078705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45949.491213078705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45949.491213078705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45949.491213078705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45949.491213078705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45949.491213078705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45949.491213078705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45949.491213078705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45949.491213078705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45949.491213078705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45949.491213078705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45949.491213078705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45949.491213078705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45949.491213078705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45949.491213078705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45949.491213078705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45949.491213078705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45949.491213078705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45949.491213078705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45949.491213078705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45949.491213078705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45949.491213078705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45949.491213078705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45949.491213078705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45949.491213078705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45949.491213078705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45949.491213078705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45949.491213078705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45949.491213078705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45949.491213078705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45949.491213078705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45949.491213078705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45949.491213078705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45949.491213078705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45949.491213078705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45949.491213078705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45949.491213078705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45949.491213078705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45949.491213078705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45949.491213078705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45949.491213078705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45949.491213078705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45949.491213078705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45949.491213078705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45949.491213078705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45949.491213078705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45949.491213078705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45949.491213078705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45949.491213078705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45949.491213078705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45949.491213078705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45949.491213078705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45949.491213078705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45949.491213078705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45949.491213078705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45949.491213078705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45949.491213078705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45949.491213078705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45949.491213078705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45949.491213078705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45949.491213078705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45949.491213078705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45949.491213078705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45949.491213078705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45949.491213078705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45949.491213078705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45949.491213078705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45949.491213078705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45949.491213078705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45949.491213078705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45949.491213078705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45949.491213078705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45949.491213078705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45949.491213078705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45949.491213078705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45949.491213078705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45949.491213078705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45949.491213078705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45949.491213078705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45949.491213078705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45949.491213078705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45949.491213078705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45949.491213078705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45949.491213078705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45949.491213078705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45949.491213078705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45949.491213078705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45949.491213078705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45949.491213078705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45949.491213078705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45949.491213078705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45949.491213078705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45949.491213078705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45949.491213078705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45949.491213078705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45949.491213078705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45949.491213078705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45949.491213078705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45949.491213078705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45949.491213078705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45949.491213078705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45949.491213078705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45949.491213078705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45949.491213078705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45949.491213078705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45949.491213078705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45949.491213078705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45949.491213078705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45949.491213078705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45949.491213078705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45949.491213078705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45949.491213078705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45949.491213078705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45949.491213078705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45949.491213078705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45949.491213078705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45949.491213078705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45949.491213078705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45949.491213078705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45949.491213078705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45949.491213078705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45949.491213078705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45949.491213078705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45949.491213078705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45949.491213078705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45949.491213078705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45949.491213078705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45949.491213078705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45949.491213078705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45949.491213078705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45949.491213078705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45949.491213078705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45949.491213078705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45949.491213078705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45949.491213078705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45949.491213078705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45949.491213078705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45949.491213078705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45949.491213078705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45949.491213078705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45949.491213078705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45949.491213078705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45949.491213078705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45949.491213078705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45949.491213078705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45949.491213078705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45949.491213078705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45949.491213078705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45949.491213078705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45949.491213078705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45949.491213078705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45949.491213078705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45949.491213078705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45949.491213078705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45949.491213078705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45949.491213078705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45949.491213078705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45949.491213078705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45949.491213078705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45949.491213078705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45949.491213078705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45949.491213078705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45949.491213078705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45949.491213078705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45949.491213078705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45949.491213078705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45949.491213078705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45949.491213078705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45949.491213078705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45949.491213078705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45949.491213078705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45949.491213078705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45949.491213078705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45949.491213078705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45949.491213078705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45949.491213078705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45949.491213078705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45949.491213078705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45949.491213078705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45949.491213078705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45949.491213078705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45949.491213078705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45949.491213078705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45949.491213078705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45949.491213078705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45949.491213078705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45949.491213078705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45949.491213078705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45949.491213078705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45949.491213078705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45949.491213078705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45949.491213078705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45949.491213078705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45949.491213078705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45949.491213078705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45949.491213078705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45949.491213078705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45949.491213078705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45949.491213078705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45949.491213078705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45949.491213078705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45949.491213078705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45949.491213078705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45949.491213078705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45949.491213078705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45949.491213078705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45949.491213078705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45949.491213078705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45949.491213078705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45949.491213078705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45949.491213078705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45949.491213078705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45949.491213078705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45949.491213078705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45949.491213078705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45949.491213078705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45949.491213078705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45949.491213078705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45949.491213078705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45949.491213078705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45949.491213078705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45949.491213078705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45949.491213078705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45949.491213078705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45949.491213078705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45949.491213078705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45949.491213078705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45949.491213078705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45949.491213078705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45949.491213078705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45949.491213078705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45949.491213078705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45949.491213078705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45949.491213078705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45949.491213078705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45949.491213078705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45949.491213078705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45949.491213078705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45949.491213078705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45949.491213078705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45949.491213078705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45949.491213078705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45949.491213078705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45949.491213078705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45949.491213078705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45949.491213078705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45949.491213078705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45949.491213078705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45949.491213078705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45949.491213078705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45949.491213078705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45949.491213078705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45949.491213078705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45949.491213078705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45949.491213078705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45949.491213078705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45949.491213078705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45949.491213078705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45949.491213078705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45949.491213078705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45949.491213078705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45949.491213078705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45949.491213078705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45949.491213078705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45949.491213078705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45949.491213078705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45949.491213078705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45949.491213078705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45949.491213078705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45949.491213078705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45949.491213078705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45949.491213078705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45949.491213078705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45949.491213078705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45949.491213078705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45949.491213078705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45949.491213078705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45949.491213078705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45949.491213078705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45949.491213078705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45949.491213078705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45949.491213078705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45949.491213078705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45949.491213078705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45949.491213078705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45949.491213078705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45949.491213078705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45949.491213078705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45949.491213078705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45949.491213078705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45949.491213078705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45949.491213078705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45949.491213078705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45949.491213078705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45949.491213078705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45949.491213078705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45949.491213078705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45949.491213078705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45949.491213078705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45949.491213078705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45949.491213078705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45949.491213078705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45949.491213078705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45949.491213078705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45949.491213078705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45949.491213078705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45949.491213078705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45949.491213078705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45949.491213078705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45949.491213078705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45949.491213078705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45949.491213078705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45949.491213078705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45949.491213078705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45949.491213078705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45949.491213078705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45949.491213078705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45949.491213078705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45949.491213078705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45949.491213078705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45949.491213078705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45949.491213078705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45949.491213078705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45949.491213078705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246.01049537037034</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6.1826388890040107E-2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6.1884259259386454E-2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23991</v>
      </c>
      <c r="E5" s="100" t="s">
        <v>39049</v>
      </c>
      <c r="F5" s="125">
        <v>45949.485520833332</v>
      </c>
      <c r="G5" s="126">
        <f ca="1">IFERROR(NOW()-F5,"")</f>
        <v>5.6921296345535666E-3</v>
      </c>
      <c r="H5" s="125">
        <v>45949.438738425924</v>
      </c>
      <c r="I5" s="121" t="str">
        <f>IFERROR(VLOOKUP(D5,DB!A:F,6,0),"")</f>
        <v>SCECO</v>
      </c>
      <c r="J5" s="121" t="str">
        <f>IFERROR(VLOOKUP(D5,DB!A:G,7,0),"")</f>
        <v>Good</v>
      </c>
      <c r="K5" s="127" t="s">
        <v>39066</v>
      </c>
      <c r="L5" s="123" t="str">
        <f>IFERROR(VLOOKUP(D5,DB!A:I,9,0),"")</f>
        <v>Latis</v>
      </c>
    </row>
    <row r="6" spans="1:16" ht="15" customHeight="1">
      <c r="A6" s="121"/>
      <c r="B6" s="121" t="str">
        <f>IFERROR(VLOOKUP(D6,DB!A:K,11,0),"")</f>
        <v/>
      </c>
      <c r="C6" s="122"/>
      <c r="D6" s="123"/>
      <c r="E6" s="100"/>
      <c r="F6" s="125"/>
      <c r="G6" s="126">
        <f ca="1">IFERROR(NOW()-F6,"")</f>
        <v>45949.491212962967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45949.491212962967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45949.491212962967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45949.491212962967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45949.491212962967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45949.491212962967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45949.491212962967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45949.491212962967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45949.491212962967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45949.491212962967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45949.491212962967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45949.491212962967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45949.491212962967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45949.491212962967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45949.491212962967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45949.491212962967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45949.491212962967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45949.491212962967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45949.491212962967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45949.491212962967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45949.491212962967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45949.491212962967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45949.491212962967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45949.491212962967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45949.491212962967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45949.491212962967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45949.491212962967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45949.491212962967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45949.491212962967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45949.491212962967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45949.491212962967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45949.491212962967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45949.491212962967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45949.491212962967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45949.491212962967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45949.491212962967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45949.491212962967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45949.491212962967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45949.491212962967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45949.491212962967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45949.491212962967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45949.491212962967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45949.491212962967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45949.491212962967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45949.491212962967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45949.491212962967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45949.491212962967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45949.491212962967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45949.491212962967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45949.491212962967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45949.491212962967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45949.491212962967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45949.491212962967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45949.491212962967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45949.491212962967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45949.491212962967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45949.491212962967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45949.491212962967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45949.491212962967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45949.491212962967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45949.491212962967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45949.491212962967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45949.491212962967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45949.491212962967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45949.491212962967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45949.491212962967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45949.491212962967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45949.491212962967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45949.491212962967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45949.491212962967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45949.491212962967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45949.491212962967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45949.491212962967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45949.491212962967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45949.491212962967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45949.491212962967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45949.491212962967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45949.491212962967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45949.491212962967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45949.491212962967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45949.491212962967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45949.491212962967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45949.491212962967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45949.491212962967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45949.491212962967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45949.491212962967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45949.491212962967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45949.491212962967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45949.491212962967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45949.491212962967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45949.491212962967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45949.491212962967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45949.491212962967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45949.491212962967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45949.491212962967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45949.491212962967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45949.491212962967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45949.491212962967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45949.491212962967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45949.491212962967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45949.491212962967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45949.491212962967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45949.491212962967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45949.491212962967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45949.491212962967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45949.491212962967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45949.491212962967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45949.491212962967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45949.491212962967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45949.491212962967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45949.491212962967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45949.491212962967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45949.491212962967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45949.491212962967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45949.491212962967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45949.491212962967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45949.491212962967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45949.491212962967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45949.491212962967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45949.491212962967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45949.491212962967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45949.491212962967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45949.491212962967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45949.491212962967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45949.491212962967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45949.491212962967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45949.491212962967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45949.491212962967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45949.491212962967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45949.491212962967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45949.491212962967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45949.491212962967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45949.491212962967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45949.491212962967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45949.491212962967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45949.491212962967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45949.491212962967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45949.491212962967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45949.491212962967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45949.491212962967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45949.491212962967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45949.491212962967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45949.491212962967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45949.491212962967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45949.491212962967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45949.491212962967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45949.491212962967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45949.491212962967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45949.491212962967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45949.491212962967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45949.491212962967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45949.491212962967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45949.491212962967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45949.491212962967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45949.491212962967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45949.491212962967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45949.491212962967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45949.491212962967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45949.491212962967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45949.491212962967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45949.491212962967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45949.491212962967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45949.491212962967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45949.491212962967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45949.491212962967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45949.491212962967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45949.491212962967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45949.491212962967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45949.491212962967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45949.491212962967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45949.491212962967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45949.491212962967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45949.491212962967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45949.491212962967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45949.491212962967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45949.491212962967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45949.491212962967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45949.491212962967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45949.491212962967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45949.491212962967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45949.491212962967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45949.491212962967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45949.491212962967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45949.491212962967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45949.491212962967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45949.491212962967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45949.491212962967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45949.491212962967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45949.491212962967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45949.491212962967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45949.491212962967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45949.491212962967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45949.491212962967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45949.491212962967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45949.491212962967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45949.491212962967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45949.491212962967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45949.491212962967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45949.491212962967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45949.491212962967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45949.491212962967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45949.491212962967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45949.491212962967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45949.491212962967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45949.491212962967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45949.491212962967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45949.491212962967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45949.491212962967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45949.491212962967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45949.491212962967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45949.491212962967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45949.491212962967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45949.491212962967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45949.491212962967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45949.491212962967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45949.491212962967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45949.491212962967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45949.491212962967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45949.491212962967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45949.491212962967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45949.491212962967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45949.491212962967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45949.491212962967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45949.491212962967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45949.491212962967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45949.491212962967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45949.491212962967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45949.491212962967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45949.491212962967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45949.491212962967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45949.491212962967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45949.491212962967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45949.491212962967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45949.491212962967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45949.491212962967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45949.491212962967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45949.491212962967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45949.491212962967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45949.491212962967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45949.491212962967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45949.491212962967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45949.491212962967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45949.491212962967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45949.491212962967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45949.491212962967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45949.491212962967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45949.491212962967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45949.491212962967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45949.491212962967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45949.491212962967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45949.491212962967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45949.491212962967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45949.491212962967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45949.491212962967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45949.491212962967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45949.491212962967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45949.491212962967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45949.491212962967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45949.491212962967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45949.491212962967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45949.491212962967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45949.491212962967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45949.491212962967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45949.491212962967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45949.491212962967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45949.491212962967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45949.491212962967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45949.491212962967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45949.491212962967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45949.491212962967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45949.491212962967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45949.491212962967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45949.491212962967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45949.491212962967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45949.491212962967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45949.491212962967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45949.491212962967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45949.491212962967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45949.491212962967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45949.491212962967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45949.491212962967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45949.491212962967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45949.491212962967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45949.491212962967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45949.491212962967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45949.491212962967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45949.491212962967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45949.491212962967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45949.491212962967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45949.491212962967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45949.491212962967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45949.491212962967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45949.491212962967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45949.491212962967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45949.491212962967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45949.491212962967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45949.491212962967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45949.491212962967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45949.491212962967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45949.491212962967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45949.491212962967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45949.491212962967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45949.491212962967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45949.491212962967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45949.491212962967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45949.491212962967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45949.491212962967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45949.491212962967</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45949.491212962967</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39067</v>
      </c>
      <c r="B2" s="37" t="str">
        <f>IFERROR(VLOOKUP(D2,DB!A:K,11,0),"")</f>
        <v>R5</v>
      </c>
      <c r="C2" s="37">
        <v>3</v>
      </c>
      <c r="D2" s="120" t="s">
        <v>36000</v>
      </c>
      <c r="E2" s="37" t="s">
        <v>38964</v>
      </c>
      <c r="F2" s="38">
        <v>45891.832060185188</v>
      </c>
      <c r="G2" s="150">
        <f ca="1">IFERROR(NOW()-F2,"")</f>
        <v>57.659152777778218</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39049</v>
      </c>
      <c r="F3" s="38">
        <v>45926.188877314817</v>
      </c>
      <c r="G3" s="150">
        <f t="shared" ref="G3" ca="1" si="0">IFERROR(NOW()-F3,"")</f>
        <v>23.302335648149892</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4.7196388888914953</v>
      </c>
      <c r="H4" s="38">
        <v>45944.676192129627</v>
      </c>
      <c r="I4" s="37" t="str">
        <f>IFERROR(VLOOKUP(D4,DB!A:F,6,0),"")</f>
        <v>SCECO</v>
      </c>
      <c r="J4" s="37" t="str">
        <f>IFERROR(VLOOKUP(D4,DB!A:G,7,0),"")</f>
        <v>Dead</v>
      </c>
      <c r="K4" s="37" t="s">
        <v>39072</v>
      </c>
      <c r="L4" s="37" t="str">
        <f>IFERROR(VLOOKUP(D4,DB!A:I,9,0),"")</f>
        <v>Latis</v>
      </c>
    </row>
    <row r="5" spans="1:13" ht="45.75">
      <c r="A5" s="163" t="s">
        <v>39073</v>
      </c>
      <c r="B5" s="163" t="str">
        <f>IFERROR(VLOOKUP(D5,DB!A:K,11,0),"")</f>
        <v>R5</v>
      </c>
      <c r="C5" s="163">
        <v>1</v>
      </c>
      <c r="D5" s="163" t="s">
        <v>34747</v>
      </c>
      <c r="E5" s="163" t="s">
        <v>39049</v>
      </c>
      <c r="F5" s="164">
        <v>45948.661111111112</v>
      </c>
      <c r="G5" s="165">
        <f ca="1">IFERROR(NOW()-F5,"")</f>
        <v>0.83010185185412411</v>
      </c>
      <c r="H5" s="164">
        <v>45948.661111111112</v>
      </c>
      <c r="I5" s="163" t="str">
        <f>IFERROR(VLOOKUP(D5,DB!A:F,6,0),"")</f>
        <v>SCECO</v>
      </c>
      <c r="J5" s="163" t="str">
        <f>IFERROR(VLOOKUP(D5,DB!A:G,7,0),"")</f>
        <v>Dead</v>
      </c>
      <c r="K5" s="163" t="s">
        <v>39074</v>
      </c>
      <c r="L5" s="163" t="str">
        <f>IFERROR(VLOOKUP(D5,DB!A:I,9,0),"")</f>
        <v>Latis</v>
      </c>
    </row>
    <row r="6" spans="1:13" ht="15">
      <c r="A6" s="163" t="s">
        <v>39075</v>
      </c>
      <c r="B6" s="163" t="str">
        <f>IFERROR(VLOOKUP(D6,DB!A:K,11,0),"")</f>
        <v>R5</v>
      </c>
      <c r="C6" s="163">
        <v>1</v>
      </c>
      <c r="D6" s="163" t="s">
        <v>38431</v>
      </c>
      <c r="E6" s="163" t="s">
        <v>38964</v>
      </c>
      <c r="F6" s="164">
        <v>45949.444756944446</v>
      </c>
      <c r="G6" s="165">
        <f ca="1">IFERROR(NOW()-F6,"")</f>
        <v>4.6456018520984799E-2</v>
      </c>
      <c r="H6" s="164">
        <v>45949.435034722221</v>
      </c>
      <c r="I6" s="163" t="str">
        <f>IFERROR(VLOOKUP(D6,DB!A:F,6,0),"")</f>
        <v>Generator-SG</v>
      </c>
      <c r="J6" s="163" t="str">
        <f>IFERROR(VLOOKUP(D6,DB!A:G,7,0),"")</f>
        <v>Dead</v>
      </c>
      <c r="K6" s="163" t="s">
        <v>39076</v>
      </c>
      <c r="L6" s="163" t="str">
        <f>IFERROR(VLOOKUP(D6,DB!A:I,9,0),"")</f>
        <v>Latis</v>
      </c>
    </row>
    <row r="7" spans="1:13" ht="15">
      <c r="A7" s="163"/>
      <c r="B7" s="163" t="str">
        <f>IFERROR(VLOOKUP(D7,DB!A:K,11,0),"")</f>
        <v/>
      </c>
      <c r="C7" s="163"/>
      <c r="D7" s="163"/>
      <c r="E7" s="163"/>
      <c r="F7" s="164"/>
      <c r="G7" s="165">
        <f ca="1">IFERROR(NOW()-F7,"")</f>
        <v>45949.491212962967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45949.491212962967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45949.491212962967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45949.491212962967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45949.491212962967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45949.491212962967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45949.491212962967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45949.491212962967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45949.491212962967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45949.491212962967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45949.491212962967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45949.491212962967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45949.491212962967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45949.491212962967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45949.491212962967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45949.491212962967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45949.491212962967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45949.491212962967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45949.491212962967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45949.491212962967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45949.491212962967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45949.491212962967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45949.491212962967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45949.491212962967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45949.491212962967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45949.491212962967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45949.491212962967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45949.491212962967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45949.491212962967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45949.491212962967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45949.491212962967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45949.491212962967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45949.491212962967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45949.491212962967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45949.491212962967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45949.491212962967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45949.491212962967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45949.491212962967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45949.491212962967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45949.491212962967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45949.491212962967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45949.491212962967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45949.491212962967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45949.491212962967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45949.491212962967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45949.491212962967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45949.491212962967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45949.491212962967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45949.491212962967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45949.491212962967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45949.491212962967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45949.491212962967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45949.491212962967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45949.491212962967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45949.491212962967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45949.491212962967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45949.491212962967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45949.491212962967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45949.491212962967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45949.491212962967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45949.491212962967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45949.491212962967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45949.491212962967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45949.491212962967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45949.491212962967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45949.491212962967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45949.491212962967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45949.491212962967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45949.491212962967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45949.491212962967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45949.491212962967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45949.491212962967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45949.491212962967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45949.491212962967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45949.491212962967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45949.491212962967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45949.491212962967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45949.491212962967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45949.491212962967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45949.491212962967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45949.491212962967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45949.491212962967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45949.491212962967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45949.491212962967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45949.491212962967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45949.491212962967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45949.491212962967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45949.491212962967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45949.491212962967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45949.491212962967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45949.491212962967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45949.491212962967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45949.491212962967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45949.491212962967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45949.491212962967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45949.491212962967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45949.491212962967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45949.491212962967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45949.491212962967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45949.491212962967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45949.491212962967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45949.491212962967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45949.491212962967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45949.491212962967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45949.491212962967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45949.491212962967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45949.491212962967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45949.491212962967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45949.491212962967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45949.491212962967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45949.491212962967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45949.491212962967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45949.491212962967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45949.491212962967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45949.491212962967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45949.491212962967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45949.491212962967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45949.491212962967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45949.491212962967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45949.491212962967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45949.491212962967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45949.491212962967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45949.491212962967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45949.491212962967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45949.491212962967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45949.491212962967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45949.491212962967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45949.491212962967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45949.491212962967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45949.491212962967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45949.491212962967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45949.491212962967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45949.491212962967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45949.491212962967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45949.491212962967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45949.491212962967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45949.491212962967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45949.491212962967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45949.491212962967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45949.491212962967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45949.491212962967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45949.491212962967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45949.491212962967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45949.491212962967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45949.491212962967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45949.491212962967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45949.491212962967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45949.491212962967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45949.491212962967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45949.491212962967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45949.491212962967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45949.491212962967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45949.491212962967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45949.491212962967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45949.491212962967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45949.491212962967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45949.491212962967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45949.491212962967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45949.491212962967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45949.491212962967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45949.491212962967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45949.491212962967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45949.491212962967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45949.491212962967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45949.491212962967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45949.491212962967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45949.491212962967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45949.491212962967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45949.491212962967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45949.491212962967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45949.491212962967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45949.491212962967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45949.491212962967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45949.491212962967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45949.491212962967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45949.491212962967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45949.491212962967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45949.491212962967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45949.491212962967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45949.491212962967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45949.491212962967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45949.491212962967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45949.491212962967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45949.491212962967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45949.491212962967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45949.491212962967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45949.491212962967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45949.491212962967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45949.491212962967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45949.491212962967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45949.491212962967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45949.491212962967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45949.491212962967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45949.491212962967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45949.491212962967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45949.491212962967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45949.491212962967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45949.491212962967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45949.491212962967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45949.491212962967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45949.491212962967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45949.491212962967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45949.491212962967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45949.491212962967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45949.491212962967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45949.491212962967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45949.491212962967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45949.491212962967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45949.491212962967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45949.491212962967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45949.491212962967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45949.491212962967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45949.491212962967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45949.491212962967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45949.491212962967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45949.491212962967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45949.491212962967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45949.491212962967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45949.491212962967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45949.491212962967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45949.491212962967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45949.491212962967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45949.491212962967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45949.491212962967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45949.491212962967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45949.491212962967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45949.491212962967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45949.491212962967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45949.491212962967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45949.491212962967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45949.491212962967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45949.491212962967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45949.491212962967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45949.491212962967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45949.491212962967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45949.491212962967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45949.491212962967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45949.491212962967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45949.491212962967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45949.491212962967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45949.491212962967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45949.491212962967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45949.491212962967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45949.491212962967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45949.491212962967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45949.491212962967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45949.491212962967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45949.491212962967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45949.491212962967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45949.491212962967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45949.491212962967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45949.491212962967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45949.491212962967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45949.491212962967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45949.491212962967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45949.491212962967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45949.491212962967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45949.491212962967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45949.491212962967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45949.491212962967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45949.491212962967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45949.491212962967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45949.491212962967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45949.491212962967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45949.491212962967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45949.491212962967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45949.491212962967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45949.491212962967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45949.491212962967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45949.491212962967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45949.491212962967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45949.491212962967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45949.491212962967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45949.491212962967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45949.491212962967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45949.491212962967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45949.491212962967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45949.491212962967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45949.491212962967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45949.491212962967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45949.491212962967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45949.491212962967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45949.491212962967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45949.491212962967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45949.491212962967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45949.491212962967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45949.491212962967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45949.491212962967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45949.491212962967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45949.491212962967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45949.491212962967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45949.491212962967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45949.491212962967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45949.491212962967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45949.491212962967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45949.491212962967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45949.491212962967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45949.491212962967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45949.491212962967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45949.491212962967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45949.491212962967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45949.491212962967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45949.491212962967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45949.491212962967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45949.491212962967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45949.491212962967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45949.491212962967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45949.491212962967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45949.491212962967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45949.491212962967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45949.491212962967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45949.491212962967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45949.491212962967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45949.491212962967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45949.491212962967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45949.491212962967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45949.491212962967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45949.491212962967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45949.491212962967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45949.491212962967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45949.491212962967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45949.491212962967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45949.491212962967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45949.491212962967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45949.491212962967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45949.491212962967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45949.491212962967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45949.491212962967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45949.491212962967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45949.491212962967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45949.491212962967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45949.491212962967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45949.491212962967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45949.491212962967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45949.491212962967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45949.491212962967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45949.491212962967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45949.491212962967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45949.491212962967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45949.491212962967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45949.491212962967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45949.491212962967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45949.491212962967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45949.491212962967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45949.491212962967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45949.491212962967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45949.491212962967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45949.491212962967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45949.491212962967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45949.491212962967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45949.491212962967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45949.491212962967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45949.491212962967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45949.491212962967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45949.491212962967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45949.491212962967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45949.491212962967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45949.491212962967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45949.491212962967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45949.491212962967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45949.491212962967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45949.491212962967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45949.491212962967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45949.491212962967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45949.491212962967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45949.491212962967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45949.491212962967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45949.491212962967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45949.491212962967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45949.491212962967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45949.491212962967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45949.491212962967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45949.491212962967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45949.491212962967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45949.491212962967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45949.491212962967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45949.491212962967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45949.491212962967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45949.491212962967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45949.491212962967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45949.491212962967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45949.491212962967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45949.491212962967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45949.491212962967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45949.491212962967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45949.491212962967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45949.491212962967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45949.491212962967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45949.491212962967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45949.491212962967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45949.491212962967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45949.491212962967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45949.491212962967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45949.491212962967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45949.491212962967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45949.491212962967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45949.491212962967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45949.491212962967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45949.491212962967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45949.491212962967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45949.491212962967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45949.491212962967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45949.491212962967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45949.491212962967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45949.491212962967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45949.491212962967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45949.491212962967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45949.491212962967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45949.491212962967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45949.491212962967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45949.491212962967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45949.491212962967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45949.491212962967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45949.491212962967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45949.491212962967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45949.491212962967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45949.491212962967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45949.491212962967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45949.491212962967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45949.491212962967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45949.491212962967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45949.491212962967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45949.491212962967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45949.491212962967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45949.491212962967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45949.491212962967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45949.491212962967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45949.491212962967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45949.491212962967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45949.491212962967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45949.491212962967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45949.491212962967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45949.491212962967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45949.491212962967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45949.491212962967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45949.491212962967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45949.491212962967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45949.491212962967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45949.491212962967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45949.491212962967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45949.491212962967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45949.491212962967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45949.491212962967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45949.491212962967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45949.491212962967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45949.491212962967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45949.491212962967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45949.491212962967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45949.491212962967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45949.491212962967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45949.491212962967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45949.491212962967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45949.491212962967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45949.491212962967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45949.491212962967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45949.491212962967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45949.491212962967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45949.491212962967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45949.491212962967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45949.491212962967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45949.491212962967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45949.491212962967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45949.491212962967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45949.491212962967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45949.491212962967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45949.491212962967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45949.491212962967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45949.491212962967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45949.491212962967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45949.491212962967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45949.491212962967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45949.491212962967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45949.491212962967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45949.491212962967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45949.491212962967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45949.491212962967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45949.491212962967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45949.491212962967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45949.491212962967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45949.491212962967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45949.491212962967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45949.491212962967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45949.491212962967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45949.491212962967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45949.491212962967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45949.491212962967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45949.491212962967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45949.491212962967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45949.491212962967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45949.491212962967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45949.491212962967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45949.491212962967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45949.491212962967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45949.491212962967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45949.491212962967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45949.491212962967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45949.491212962967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45949.491212962967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45949.491212962967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45949.491212962967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45949.491212962967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45949.491212962967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45949.491212962967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45949.491212962967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45949.491212962967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45949.491212962967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45949.491212962967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45949.491212962967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45949.491212962967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45949.491212962967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45949.491212962967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45949.491212962967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45949.491212962967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45949.491212962967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45949.491212962967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45949.491212962967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45949.491212962967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45949.491212962967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45949.491212962967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45949.491212962967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45949.491212962967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45949.491212962967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45949.491212962967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45949.491212962967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45949.491212962967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45949.491212962967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45949.491212962967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45949.491212962967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45949.491212962967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45949.491212962967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45949.491212962967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45949.491212962967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45949.491212962967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45949.491212962967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45949.491212962967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45949.491212962967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45949.491212962967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45949.491212962967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45949.491212962967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45949.491212962967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45949.491212962967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45949.491212962967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45949.491212962967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45949.491212962967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45949.491212962967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45949.491212962967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45949.491212962967</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45949.491212962967</v>
      </c>
      <c r="H554" s="164"/>
      <c r="I554" s="163" t="str">
        <f>IFERROR(VLOOKUP(D554,DB!A:F,6,0),"")</f>
        <v/>
      </c>
      <c r="J554" s="163" t="str">
        <f>IFERROR(VLOOKUP(D554,DB!A:G,7,0),"")</f>
        <v/>
      </c>
      <c r="K554" s="163"/>
      <c r="L554" s="163" t="str">
        <f>IFERROR(VLOOKUP(D554,DB!A:I,9,0),"")</f>
        <v/>
      </c>
    </row>
    <row r="555" spans="1:12" ht="15">
      <c r="A555" s="163"/>
      <c r="B555" s="163" t="str">
        <f>IFERROR(VLOOKUP(D555,DB!A:K,11,0),"")</f>
        <v/>
      </c>
      <c r="C555" s="163"/>
      <c r="D555" s="163"/>
      <c r="E555" s="163"/>
      <c r="F555" s="164"/>
      <c r="G555" s="165">
        <f ca="1">IFERROR(NOW()-F555,"")</f>
        <v>45949.491212962967</v>
      </c>
      <c r="H555" s="164"/>
      <c r="I555" s="163" t="str">
        <f>IFERROR(VLOOKUP(D555,DB!A:F,6,0),"")</f>
        <v/>
      </c>
      <c r="J555" s="163" t="str">
        <f>IFERROR(VLOOKUP(D555,DB!A:G,7,0),"")</f>
        <v/>
      </c>
      <c r="K555" s="163"/>
      <c r="L555" s="163"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row r="1348"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0"/>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39077</v>
      </c>
      <c r="B2" s="143" t="str">
        <f>IFERROR(VLOOKUP(D2,DB!A:K,11,0),"")</f>
        <v>R6</v>
      </c>
      <c r="C2" s="142">
        <v>1</v>
      </c>
      <c r="D2" s="143" t="s">
        <v>34282</v>
      </c>
      <c r="E2" s="142" t="s">
        <v>38964</v>
      </c>
      <c r="F2" s="145">
        <v>45939.529062499998</v>
      </c>
      <c r="G2" s="144">
        <f ca="1">IFERROR(NOW()-F2,"-")</f>
        <v>9.962150462968566</v>
      </c>
      <c r="H2" s="145">
        <v>45927.987534722219</v>
      </c>
      <c r="I2" s="143" t="str">
        <f>IFERROR(VLOOKUP(D2,DB!A:F,6,0),"")</f>
        <v>SCECO</v>
      </c>
      <c r="J2" s="143" t="str">
        <f>IFERROR(VLOOKUP(D2,DB!A:G,7,0),"")</f>
        <v>Vandalized</v>
      </c>
      <c r="K2" s="142" t="s">
        <v>39078</v>
      </c>
      <c r="L2" s="143" t="str">
        <f>IFERROR(VLOOKUP(D2,DB!A:I,9,0),"")</f>
        <v>Latis</v>
      </c>
    </row>
    <row r="3" spans="1:16383" ht="31.5" customHeight="1">
      <c r="A3" s="142" t="s">
        <v>39079</v>
      </c>
      <c r="B3" s="142" t="str">
        <f>IFERROR(VLOOKUP(D3,DB!A:K,11,0),"")</f>
        <v>R6</v>
      </c>
      <c r="C3" s="142">
        <v>1</v>
      </c>
      <c r="D3" s="142" t="s">
        <v>34126</v>
      </c>
      <c r="E3" s="142" t="s">
        <v>38964</v>
      </c>
      <c r="F3" s="145">
        <v>45948.910879629628</v>
      </c>
      <c r="G3" s="144">
        <f ca="1">IFERROR(NOW()-F3,"-")</f>
        <v>0.58033333333878545</v>
      </c>
      <c r="H3" s="145">
        <v>45948.903344907405</v>
      </c>
      <c r="I3" s="142" t="str">
        <f>IFERROR(VLOOKUP(D3,DB!A:F,6,0),"")</f>
        <v>SCECO</v>
      </c>
      <c r="J3" s="142" t="str">
        <f>IFERROR(VLOOKUP(D3,DB!A:G,7,0),"")</f>
        <v>Vandalized</v>
      </c>
      <c r="K3" s="142" t="s">
        <v>39080</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39081</v>
      </c>
      <c r="B4" s="142" t="str">
        <f>IFERROR(VLOOKUP(D4,DB!A:K,11,0),"")</f>
        <v>R6</v>
      </c>
      <c r="C4" s="142">
        <v>1</v>
      </c>
      <c r="D4" s="142" t="s">
        <v>35558</v>
      </c>
      <c r="E4" s="142" t="s">
        <v>39082</v>
      </c>
      <c r="F4" s="145">
        <v>45949.134895833333</v>
      </c>
      <c r="G4" s="144">
        <f ca="1">IFERROR(NOW()-F4,"-")</f>
        <v>0.35631712963368045</v>
      </c>
      <c r="H4" s="145">
        <v>45949.147256944445</v>
      </c>
      <c r="I4" s="142" t="str">
        <f>IFERROR(VLOOKUP(D4,DB!A:F,6,0),"")</f>
        <v>SCECO</v>
      </c>
      <c r="J4" s="142" t="str">
        <f>IFERROR(VLOOKUP(D4,DB!A:G,7,0),"")</f>
        <v>Vandalized</v>
      </c>
      <c r="K4" s="142" t="s">
        <v>39083</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06" t="s">
        <v>39084</v>
      </c>
      <c r="B5" s="105" t="str">
        <f>IFERROR(VLOOKUP(D5,DB!A:K,11,0),"")</f>
        <v>R6</v>
      </c>
      <c r="C5" s="107">
        <v>5</v>
      </c>
      <c r="D5" s="105" t="s">
        <v>37352</v>
      </c>
      <c r="E5" s="108" t="s">
        <v>39085</v>
      </c>
      <c r="F5" s="109"/>
      <c r="G5" s="78">
        <f ca="1">IFERROR(NOW()-F5,"-")</f>
        <v>45949.491212962967</v>
      </c>
      <c r="H5" s="109">
        <v>45949.391041666669</v>
      </c>
      <c r="I5" s="105" t="str">
        <f>IFERROR(VLOOKUP(D5,DB!A:F,6,0),"")</f>
        <v>SCECO+STB</v>
      </c>
      <c r="J5" s="104" t="str">
        <f>IFERROR(VLOOKUP(D5,DB!A:G,7,0),"")</f>
        <v>Vandalized</v>
      </c>
      <c r="K5" s="110" t="s">
        <v>39086</v>
      </c>
      <c r="L5" s="111" t="str">
        <f>IFERROR(VLOOKUP(D5,DB!A:I,9,0),"")</f>
        <v>Latis</v>
      </c>
    </row>
    <row r="6" spans="1:16383" ht="31.5" customHeight="1">
      <c r="A6" s="106" t="s">
        <v>39084</v>
      </c>
      <c r="B6" s="105" t="str">
        <f>IFERROR(VLOOKUP(D6,DB!A:K,11,0),"")</f>
        <v>R6</v>
      </c>
      <c r="C6" s="107">
        <v>1</v>
      </c>
      <c r="D6" s="105" t="s">
        <v>36926</v>
      </c>
      <c r="E6" s="108" t="s">
        <v>39085</v>
      </c>
      <c r="F6" s="109"/>
      <c r="G6" s="78">
        <f ca="1">IFERROR(NOW()-F6,"-")</f>
        <v>45949.491212962967</v>
      </c>
      <c r="H6" s="109">
        <v>45949.391631944447</v>
      </c>
      <c r="I6" s="105" t="str">
        <f>IFERROR(VLOOKUP(D6,DB!A:F,6,0),"")</f>
        <v>SCECO</v>
      </c>
      <c r="J6" s="104" t="str">
        <f>IFERROR(VLOOKUP(D6,DB!A:G,7,0),"")</f>
        <v>Dead</v>
      </c>
      <c r="K6" s="110" t="s">
        <v>39086</v>
      </c>
      <c r="L6" s="111" t="str">
        <f>IFERROR(VLOOKUP(D6,DB!A:I,9,0),"")</f>
        <v>Latis</v>
      </c>
    </row>
    <row r="7" spans="1:16383" ht="31.5" customHeight="1">
      <c r="A7" s="106"/>
      <c r="B7" s="105" t="str">
        <f>IFERROR(VLOOKUP(D7,DB!A:K,11,0),"")</f>
        <v/>
      </c>
      <c r="C7" s="107"/>
      <c r="D7" s="105"/>
      <c r="E7" s="108"/>
      <c r="F7" s="109"/>
      <c r="G7" s="78">
        <f ca="1">IFERROR(NOW()-F7,"-")</f>
        <v>45949.491212962967</v>
      </c>
      <c r="H7" s="109"/>
      <c r="I7" s="105" t="str">
        <f>IFERROR(VLOOKUP(D7,DB!A:F,6,0),"")</f>
        <v/>
      </c>
      <c r="J7" s="104" t="str">
        <f>IFERROR(VLOOKUP(D7,DB!A:G,7,0),"")</f>
        <v/>
      </c>
      <c r="K7" s="110"/>
      <c r="L7" s="111" t="str">
        <f>IFERROR(VLOOKUP(D7,DB!A:I,9,0),"")</f>
        <v/>
      </c>
    </row>
    <row r="8" spans="1:16383" ht="31.5" customHeight="1">
      <c r="A8" s="106" t="s">
        <v>39087</v>
      </c>
      <c r="B8" s="105" t="str">
        <f>IFERROR(VLOOKUP(D8,DB!A:K,11,0),"")</f>
        <v>R6</v>
      </c>
      <c r="C8" s="107">
        <v>1</v>
      </c>
      <c r="D8" s="105" t="s">
        <v>35739</v>
      </c>
      <c r="E8" s="108" t="s">
        <v>39085</v>
      </c>
      <c r="F8" s="109"/>
      <c r="G8" s="78">
        <f ca="1">IFERROR(NOW()-F8,"-")</f>
        <v>45949.491212962967</v>
      </c>
      <c r="H8" s="109">
        <v>45949.406331018516</v>
      </c>
      <c r="I8" s="105" t="str">
        <f>IFERROR(VLOOKUP(D8,DB!A:F,6,0),"")</f>
        <v>SCECO</v>
      </c>
      <c r="J8" s="104" t="str">
        <f>IFERROR(VLOOKUP(D8,DB!A:G,7,0),"")</f>
        <v>Vandalized</v>
      </c>
      <c r="K8" s="110" t="s">
        <v>39086</v>
      </c>
      <c r="L8" s="111" t="str">
        <f>IFERROR(VLOOKUP(D8,DB!A:I,9,0),"")</f>
        <v>Latis</v>
      </c>
    </row>
    <row r="9" spans="1:16383" ht="31.5" customHeight="1">
      <c r="A9" s="106" t="s">
        <v>39087</v>
      </c>
      <c r="B9" s="105" t="str">
        <f>IFERROR(VLOOKUP(D9,DB!A:K,11,0),"")</f>
        <v>R6</v>
      </c>
      <c r="C9" s="107">
        <v>1</v>
      </c>
      <c r="D9" s="105" t="s">
        <v>35019</v>
      </c>
      <c r="E9" s="108" t="s">
        <v>39085</v>
      </c>
      <c r="F9" s="109"/>
      <c r="G9" s="78">
        <f ca="1">IFERROR(NOW()-F9,"-")</f>
        <v>45949.491212962967</v>
      </c>
      <c r="H9" s="109">
        <v>45949.406331018516</v>
      </c>
      <c r="I9" s="105" t="str">
        <f>IFERROR(VLOOKUP(D9,DB!A:F,6,0),"")</f>
        <v>SCECO</v>
      </c>
      <c r="J9" s="104" t="str">
        <f>IFERROR(VLOOKUP(D9,DB!A:G,7,0),"")</f>
        <v>Vandalized</v>
      </c>
      <c r="K9" s="110" t="s">
        <v>39086</v>
      </c>
      <c r="L9" s="111" t="str">
        <f>IFERROR(VLOOKUP(D9,DB!A:I,9,0),"")</f>
        <v>Latis</v>
      </c>
    </row>
    <row r="10" spans="1:16383" ht="31.5" customHeight="1">
      <c r="A10" s="106" t="s">
        <v>39084</v>
      </c>
      <c r="B10" s="105" t="s">
        <v>5398</v>
      </c>
      <c r="C10" s="107">
        <v>5</v>
      </c>
      <c r="D10" s="105" t="s">
        <v>37352</v>
      </c>
      <c r="E10" s="108" t="s">
        <v>39085</v>
      </c>
      <c r="F10" s="109"/>
      <c r="G10" s="78" t="s">
        <v>39088</v>
      </c>
      <c r="H10" s="109">
        <v>45949.391041666669</v>
      </c>
      <c r="I10" s="105" t="s">
        <v>212</v>
      </c>
      <c r="J10" s="104" t="s">
        <v>23</v>
      </c>
      <c r="K10" s="110" t="s">
        <v>39089</v>
      </c>
      <c r="L10" s="111" t="s">
        <v>8109</v>
      </c>
    </row>
    <row r="11" spans="1:16383" ht="31.5" customHeight="1">
      <c r="A11" s="106" t="s">
        <v>39084</v>
      </c>
      <c r="B11" s="105" t="s">
        <v>5398</v>
      </c>
      <c r="C11" s="107">
        <v>1</v>
      </c>
      <c r="D11" s="105" t="s">
        <v>36926</v>
      </c>
      <c r="E11" s="108" t="s">
        <v>39085</v>
      </c>
      <c r="F11" s="109"/>
      <c r="G11" s="78" t="s">
        <v>39088</v>
      </c>
      <c r="H11" s="109">
        <v>45949.391631944447</v>
      </c>
      <c r="I11" s="105" t="s">
        <v>22</v>
      </c>
      <c r="J11" s="104" t="s">
        <v>65</v>
      </c>
      <c r="K11" s="110" t="s">
        <v>39086</v>
      </c>
      <c r="L11" s="111" t="s">
        <v>8109</v>
      </c>
    </row>
    <row r="12" spans="1:16383" ht="31.5" customHeight="1">
      <c r="A12" s="106" t="s">
        <v>39087</v>
      </c>
      <c r="B12" s="105" t="s">
        <v>5398</v>
      </c>
      <c r="C12" s="107">
        <v>1</v>
      </c>
      <c r="D12" s="105" t="s">
        <v>35739</v>
      </c>
      <c r="E12" s="108" t="s">
        <v>39085</v>
      </c>
      <c r="F12" s="109"/>
      <c r="G12" s="78" t="s">
        <v>39088</v>
      </c>
      <c r="H12" s="109">
        <v>45949.406331018516</v>
      </c>
      <c r="I12" s="105" t="s">
        <v>22</v>
      </c>
      <c r="J12" s="104" t="s">
        <v>23</v>
      </c>
      <c r="K12" s="110" t="s">
        <v>39086</v>
      </c>
      <c r="L12" s="111" t="s">
        <v>8109</v>
      </c>
    </row>
    <row r="13" spans="1:16383" ht="31.5" customHeight="1">
      <c r="A13" s="106" t="s">
        <v>39087</v>
      </c>
      <c r="B13" s="105" t="s">
        <v>5398</v>
      </c>
      <c r="C13" s="107">
        <v>1</v>
      </c>
      <c r="D13" s="105" t="s">
        <v>35019</v>
      </c>
      <c r="E13" s="108" t="s">
        <v>39085</v>
      </c>
      <c r="F13" s="109"/>
      <c r="G13" s="78" t="s">
        <v>39088</v>
      </c>
      <c r="H13" s="109">
        <v>45949.406331018516</v>
      </c>
      <c r="I13" s="105" t="s">
        <v>22</v>
      </c>
      <c r="J13" s="104" t="s">
        <v>23</v>
      </c>
      <c r="K13" s="110" t="s">
        <v>39086</v>
      </c>
      <c r="L13" s="111" t="s">
        <v>8109</v>
      </c>
    </row>
    <row r="14" spans="1:16383" ht="31.5" customHeight="1">
      <c r="A14" s="106"/>
      <c r="B14" s="105" t="str">
        <f>IFERROR(VLOOKUP(D14,DB!A:K,11,0),"")</f>
        <v/>
      </c>
      <c r="C14" s="107"/>
      <c r="D14" s="105"/>
      <c r="E14" s="108"/>
      <c r="F14" s="109"/>
      <c r="G14" s="78">
        <f ca="1">IFERROR(NOW()-F14,"-")</f>
        <v>45949.491212962967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45949.491212962967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45949.491212962967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45949.491212962967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45949.491212962967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45949.491212962967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45949.491212962967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45949.491212962967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45949.491212962967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45949.491212962967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45949.491212962967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45949.491212962967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45949.491212962967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45949.491212962967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45949.491212962967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45949.491212962967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45949.491212962967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45949.491212962967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45949.491212962967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45949.491212962967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45949.491212962967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45949.491212962967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45949.491212962967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45949.491212962967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45949.491212962967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45949.491212962967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45949.491212962967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45949.491212962967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45949.491212962967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45949.491212962967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45949.491212962967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45949.491212962967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45949.491212962967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45949.491212962967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45949.491212962967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45949.491212962967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45949.491212962967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45949.491212962967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45949.491212962967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45949.491212962967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45949.491212962967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45949.491212962967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45949.491212962967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45949.491212962967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45949.491212962967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45949.491212962967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45949.491212962967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45949.491212962967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45949.491212962967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45949.491212962967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45949.491212962967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45949.491212962967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45949.491212962967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45949.491212962967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45949.491212962967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45949.491212962967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45949.491212962967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45949.491212962967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45949.491212962967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45949.491212962967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45949.491212962967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45949.491212962967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45949.491212962967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45949.491212962967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45949.491212962967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45949.491212962967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45949.491212962967</v>
      </c>
      <c r="H80" s="109"/>
      <c r="I80" s="105" t="str">
        <f>IFERROR(VLOOKUP(D80,DB!A:F,6,0),"")</f>
        <v/>
      </c>
      <c r="J80" s="104" t="str">
        <f>IFERROR(VLOOKUP(D80,DB!A:G,7,0),"")</f>
        <v/>
      </c>
      <c r="K80" s="110"/>
      <c r="L80" s="111" t="str">
        <f>IFERROR(VLOOKUP(D80,DB!A:I,9,0),"")</f>
        <v/>
      </c>
    </row>
  </sheetData>
  <dataValidations count="2">
    <dataValidation allowBlank="1" showInputMessage="1" showErrorMessage="1" sqref="E1" xr:uid="{380493DB-286A-4683-AF55-C78F04945A49}"/>
    <dataValidation type="list" allowBlank="1" showInputMessage="1" showErrorMessage="1" sqref="E2:E3 E10:E80 E5: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