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13" documentId="13_ncr:1_{F6CB121F-512D-4AA6-A0C1-0FB36C537598}" xr6:coauthVersionLast="47" xr6:coauthVersionMax="47" xr10:uidLastSave="{99CB27E2-50C7-4EA9-BC3E-5F5C290A523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<sst xmlns="http://schemas.openxmlformats.org/spreadsheetml/2006/main" count="178588" uniqueCount="39076">
  <si>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</si>
  <si>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</si>
  <si>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</si>
  <si>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</si>
  <si>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</si>
  <si>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</si>
  <si>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</si>
  <si>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</si>
  <si>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</si>
  <si>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</si>
  <si>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</si>
  <si>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</si>
  <si>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</si>
  <si>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</si>
  <si>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</si>
  <si>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</si>
  <si>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</si>
  <si>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</si>
  <si>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</si>
  <si>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</si>
  <si>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</si>
  <si>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</si>
  <si>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</si>
  <si>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</si>
  <si>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</si>
  <si>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</si>
  <si>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</si>
  <si>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</si>
  <si>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</si>
  <si>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</si>
  <si>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</si>
  <si>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</si>
  <si>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</si>
  <si>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</si>
  <si>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</si>
  <si>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</si>
  <si>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</si>
  <si>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</si>
  <si>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</si>
  <si>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</si>
  <si>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</si>
  <si>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</si>
  <si>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</si>
  <si>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</si>
  <si>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</si>
  <si>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</si>
  <si>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</si>
  <si>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</si>
  <si>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</si>
  <si>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</si>
  <si>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</si>
  <si>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</si>
  <si>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</si>
  <si>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</si>
  <si>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</si>
  <si>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</si>
  <si>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</si>
  <si>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</si>
  <si>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</si>
  <si>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</si>
  <si>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</si>
  <si>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</si>
  <si>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</si>
  <si>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</si>
  <si>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</si>
  <si>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</si>
  <si>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</si>
  <si>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</si>
  <si>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</si>
  <si>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</si>
  <si>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</si>
  <si>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</si>
  <si>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</si>
  <si>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</si>
  <si>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</si>
  <si>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</si>
  <si>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</si>
  <si>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</si>
  <si>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</si>
  <si>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</si>
  <si>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</si>
  <si>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</si>
  <si>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</si>
  <si>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</si>
  <si>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</si>
  <si>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</si>
  <si>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</si>
  <si>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</si>
  <si>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</si>
  <si>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</si>
  <si>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</si>
  <si>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</si>
  <si>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</si>
  <si>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</si>
  <si>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</si>
  <si>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</si>
  <si>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</si>
  <si>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</si>
  <si>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</si>
  <si>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</si>
  <si>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</si>
  <si>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</si>
  <si>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</si>
  <si>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</si>
  <si>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</si>
  <si>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</si>
  <si>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</si>
  <si>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</si>
  <si>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</si>
  <si>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</si>
  <si>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</si>
  <si>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</si>
  <si>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</si>
  <si>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</si>
  <si>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</si>
  <si>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</si>
  <si>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</si>
  <si>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</si>
  <si>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</si>
  <si>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</si>
  <si>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</si>
  <si>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</si>
  <si>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</si>
  <si>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</si>
  <si>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</si>
  <si>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</si>
  <si>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</si>
  <si>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</si>
  <si>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</si>
  <si>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</si>
  <si>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</si>
  <si>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</si>
  <si>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</si>
  <si>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</si>
  <si>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</si>
  <si>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</si>
  <si>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</si>
  <si>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</si>
  <si>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</si>
  <si>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</si>
  <si>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</si>
  <si>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</si>
  <si>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</si>
  <si>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</si>
  <si>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</si>
  <si>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</si>
  <si>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</si>
  <si>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</si>
  <si>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</si>
  <si>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</si>
  <si>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</si>
  <si>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</si>
  <si>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</si>
  <si>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</si>
  <si>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</si>
  <si>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</si>
  <si>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</si>
  <si>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</si>
  <si>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</si>
  <si>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</si>
  <si>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</si>
  <si>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</si>
  <si>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</si>
  <si>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</si>
  <si>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</si>
  <si>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</si>
  <si>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</si>
  <si>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</si>
  <si>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</si>
  <si>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</si>
  <si>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</si>
  <si>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</si>
  <si>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</si>
  <si>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</si>
  <si>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</si>
  <si>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</si>
  <si>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</si>
  <si>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</si>
  <si>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</si>
  <si>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</si>
  <si>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</si>
  <si>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</si>
  <si>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</si>
  <si>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</si>
  <si>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</si>
  <si>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</si>
  <si>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</si>
  <si>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</si>
  <si>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</si>
  <si>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</si>
  <si>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</si>
  <si>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</si>
  <si>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</si>
  <si>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</si>
  <si>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</si>
  <si>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</si>
  <si>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</si>
  <si>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</si>
  <si>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</si>
  <si>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</si>
  <si>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</si>
  <si>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</si>
  <si>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</si>
  <si>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</si>
  <si>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</si>
  <si>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</si>
  <si>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</si>
  <si>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</si>
  <si>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</si>
  <si>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</si>
  <si>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</si>
  <si>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</si>
  <si>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</si>
  <si>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</si>
  <si>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</si>
  <si>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</si>
  <si>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</si>
  <si>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</si>
  <si>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</si>
  <si>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</si>
  <si>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</si>
  <si>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</si>
  <si>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</si>
  <si>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</si>
  <si>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</si>
  <si>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</si>
  <si>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</si>
  <si>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</si>
  <si>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</si>
  <si>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</si>
  <si>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</si>
  <si>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</si>
  <si>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</si>
  <si>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</si>
  <si>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</si>
  <si>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</si>
  <si>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</si>
  <si>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</si>
  <si>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</si>
  <si>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</si>
  <si>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</si>
  <si>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</si>
  <si>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</si>
  <si>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</si>
  <si>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</si>
  <si>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</si>
  <si>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</si>
  <si>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</si>
  <si>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</si>
  <si>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</si>
  <si>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</si>
  <si>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</si>
  <si>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</si>
  <si>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</si>
  <si>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</si>
  <si>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</si>
  <si>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</si>
  <si>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</si>
  <si>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</si>
  <si>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</si>
  <si>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</si>
  <si>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</si>
  <si>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</si>
  <si>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</si>
  <si>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</si>
  <si>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</si>
  <si>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</si>
  <si>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</si>
  <si>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</si>
  <si>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</si>
  <si>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</si>
  <si>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</si>
  <si>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</si>
  <si>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</si>
  <si>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</si>
  <si>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</si>
  <si>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</si>
  <si>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</si>
  <si>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</si>
  <si>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</si>
  <si>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</si>
  <si>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</si>
  <si>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</si>
  <si>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</si>
  <si>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</si>
  <si>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</si>
  <si>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</si>
  <si>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</si>
  <si>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</si>
  <si>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</si>
  <si>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</si>
  <si>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</si>
  <si>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</si>
  <si>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</si>
  <si>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</si>
  <si>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</si>
  <si>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</si>
  <si>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</si>
  <si>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</si>
  <si>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</si>
  <si>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</si>
  <si>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</si>
  <si>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</si>
  <si>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</si>
  <si>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</si>
  <si>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</si>
  <si>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</si>
  <si>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</si>
  <si>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</si>
  <si>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</si>
  <si>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</si>
  <si>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</si>
  <si>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</si>
  <si>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</si>
  <si>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</si>
  <si>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</si>
  <si>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</si>
  <si>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</si>
  <si>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</si>
  <si>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</si>
  <si>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</si>
  <si>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</si>
  <si>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</si>
  <si>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</si>
  <si>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</si>
  <si>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</si>
  <si>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</si>
  <si>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</si>
  <si>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</si>
  <si>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</si>
  <si>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</si>
  <si>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</si>
  <si>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</si>
  <si>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</si>
  <si>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</si>
  <si>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</si>
  <si>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</si>
  <si>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</si>
  <si>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</si>
  <si>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</si>
  <si>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</si>
  <si>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</si>
  <si>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</si>
  <si>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</si>
  <si>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</si>
  <si>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</si>
  <si>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</si>
  <si>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</si>
  <si>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</si>
  <si>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</si>
  <si>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</si>
  <si>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</si>
  <si>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</si>
  <si>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</si>
  <si>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</si>
  <si>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</si>
  <si>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</si>
  <si>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</si>
  <si>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</si>
  <si>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</si>
  <si>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</si>
  <si>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</si>
  <si>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</si>
  <si>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</si>
  <si>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</si>
  <si>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</si>
  <si>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</si>
  <si>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</si>
  <si>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</si>
  <si>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</si>
  <si>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</si>
  <si>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</si>
  <si>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</si>
  <si>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</si>
  <si>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</si>
  <si>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</si>
  <si>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</si>
  <si>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</si>
  <si>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</si>
  <si>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</si>
  <si>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</si>
  <si>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</si>
  <si>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</si>
  <si>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</si>
  <si>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</si>
  <si>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</si>
  <si>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</si>
  <si>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</si>
  <si>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</si>
  <si>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</si>
  <si>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</si>
  <si>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</si>
  <si>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</si>
  <si>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</si>
  <si>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</si>
  <si>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</si>
  <si>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</si>
  <si>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</si>
  <si>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</si>
  <si>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</si>
  <si>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</si>
  <si>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</si>
  <si>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</si>
  <si>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</si>
  <si>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</si>
  <si>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</si>
  <si>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</si>
  <si>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</si>
  <si>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</si>
  <si>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</si>
  <si>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</si>
  <si>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</si>
  <si>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</si>
  <si>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</si>
  <si>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</si>
  <si>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</si>
  <si>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</si>
  <si>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</si>
  <si>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</si>
  <si>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</si>
  <si>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</si>
  <si>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</si>
  <si>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</si>
  <si>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</si>
  <si>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</si>
  <si>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</si>
  <si>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</si>
  <si>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</si>
  <si>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</si>
  <si>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</si>
  <si>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</si>
  <si>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</si>
  <si>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</si>
  <si>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</si>
  <si>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</si>
  <si>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</si>
  <si>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</si>
  <si>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</si>
  <si>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</si>
  <si>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</si>
  <si>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</si>
  <si>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</si>
  <si>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</si>
  <si>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</si>
  <si>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</si>
  <si>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</si>
  <si>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</si>
  <si>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</si>
  <si>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</si>
  <si>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</si>
  <si>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</si>
  <si>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</si>
  <si>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</si>
  <si>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</si>
  <si>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</si>
  <si>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</si>
  <si>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</si>
  <si>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</si>
  <si>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</si>
  <si>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</si>
  <si>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</si>
  <si>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</si>
  <si>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</si>
  <si>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</si>
  <si>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</si>
  <si>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</si>
  <si>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</si>
  <si>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</si>
  <si>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</si>
  <si>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</si>
  <si>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</si>
  <si>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</si>
  <si>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</si>
  <si>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</si>
  <si>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</si>
  <si>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</si>
  <si>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</si>
  <si>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</si>
  <si>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</si>
  <si>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</si>
  <si>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</si>
  <si>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</si>
  <si>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</si>
  <si>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</si>
  <si>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</si>
  <si>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</si>
  <si>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</si>
  <si>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</si>
  <si>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</si>
  <si>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</si>
  <si>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</si>
  <si>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</si>
  <si>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</si>
  <si>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</si>
  <si>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</si>
  <si>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</si>
  <si>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</si>
  <si>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</si>
  <si>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</si>
  <si>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</si>
  <si>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</si>
  <si>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</si>
  <si>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</si>
  <si>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</si>
  <si>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</si>
  <si>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</si>
  <si>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</si>
  <si>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</si>
  <si>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</si>
  <si>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</si>
  <si>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</si>
  <si>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</si>
  <si>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</si>
  <si>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</si>
  <si>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</si>
  <si>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</si>
  <si>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</si>
  <si>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</si>
  <si>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</si>
  <si>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</si>
  <si>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</si>
  <si>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</si>
  <si>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</si>
  <si>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</si>
  <si>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</si>
  <si>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</si>
  <si>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</si>
  <si>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</si>
  <si>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</si>
  <si>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</si>
  <si>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</si>
  <si>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</si>
  <si>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</si>
  <si>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</si>
  <si>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</si>
  <si>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</si>
  <si>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</si>
  <si>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</si>
  <si>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</si>
  <si>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</si>
  <si>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</si>
  <si>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</si>
  <si>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</si>
  <si>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</si>
  <si>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</si>
  <si>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</si>
  <si>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</si>
  <si>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</si>
  <si>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</si>
  <si>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</si>
  <si>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</si>
  <si>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</si>
  <si>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</si>
  <si>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</si>
  <si>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</si>
  <si>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</si>
  <si>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</si>
  <si>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</si>
  <si>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</si>
  <si>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</si>
  <si>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</si>
  <si>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</si>
  <si>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</si>
  <si>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</si>
  <si>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</si>
  <si>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</si>
  <si>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</si>
  <si>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</si>
  <si>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</si>
  <si>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</si>
  <si>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</si>
  <si>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</si>
  <si>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</si>
  <si>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</si>
  <si>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</si>
  <si>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</si>
  <si>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</si>
  <si>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</si>
  <si>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</si>
  <si>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</si>
  <si>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</si>
  <si>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</si>
  <si>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</si>
  <si>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</si>
  <si>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</si>
  <si>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</si>
  <si>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</si>
  <si>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</si>
  <si>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</si>
  <si>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</si>
  <si>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</si>
  <si>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</si>
  <si>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</si>
  <si>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</si>
  <si>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</si>
  <si>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</si>
  <si>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</si>
  <si>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</si>
  <si>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</si>
  <si>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</si>
  <si>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</si>
  <si>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</si>
  <si>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</si>
  <si>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</si>
  <si>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</si>
  <si>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</si>
  <si>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</si>
  <si>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</si>
  <si>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</si>
  <si>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</si>
  <si>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</si>
  <si>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</si>
  <si>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</si>
  <si>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</si>
  <si>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</si>
  <si>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</si>
  <si>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</si>
  <si>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</si>
  <si>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</si>
  <si>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</si>
  <si>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</si>
  <si>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</si>
  <si>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</si>
  <si>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</si>
  <si>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</si>
  <si>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</si>
  <si>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</si>
  <si>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</si>
  <si>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</si>
  <si>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</si>
  <si>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</si>
  <si>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</si>
  <si>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</si>
  <si>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</si>
  <si>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</si>
  <si>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</si>
  <si>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</si>
  <si>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</si>
  <si>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</si>
  <si>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</si>
  <si>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</si>
  <si>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</si>
  <si>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</si>
  <si>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</si>
  <si>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</si>
  <si>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</si>
  <si>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</si>
  <si>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</si>
  <si>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</si>
  <si>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</si>
  <si>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</si>
  <si>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</si>
  <si>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</si>
  <si>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</si>
  <si>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</si>
  <si>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</si>
  <si>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</si>
  <si>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</si>
  <si>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</si>
  <si>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</si>
  <si>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</si>
  <si>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</si>
  <si>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</si>
  <si>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</si>
  <si>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</si>
  <si>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</si>
  <si>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</si>
  <si>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</si>
  <si>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</si>
  <si>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</si>
  <si>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</si>
  <si>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</si>
  <si>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</si>
  <si>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</si>
  <si>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</si>
  <si>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</si>
  <si>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</si>
  <si>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</si>
  <si>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</si>
  <si>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</si>
  <si>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</si>
  <si>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</si>
  <si>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</si>
  <si>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</si>
  <si>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</si>
  <si>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</si>
  <si>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</si>
  <si>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</si>
  <si>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</si>
  <si>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</si>
  <si>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</si>
  <si>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</si>
  <si>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</si>
  <si>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</si>
  <si>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</si>
  <si>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</si>
  <si>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</si>
  <si>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</si>
  <si>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</si>
  <si>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</si>
  <si>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</si>
  <si>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</si>
  <si>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</si>
  <si>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</si>
  <si>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</si>
  <si>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</si>
  <si>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</si>
  <si>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</si>
  <si>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</si>
  <si>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</si>
  <si>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</si>
  <si>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</si>
  <si>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</si>
  <si>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</si>
  <si>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</si>
  <si>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</si>
  <si>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</si>
  <si>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</si>
  <si>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</si>
  <si>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</si>
  <si>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</si>
  <si>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</si>
  <si>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</si>
  <si>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</si>
  <si>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</si>
  <si>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</si>
  <si>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</si>
  <si>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</si>
  <si>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</si>
  <si>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</si>
  <si>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</si>
  <si>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</si>
  <si>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</si>
  <si>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</si>
  <si>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</si>
  <si>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</si>
  <si>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</si>
  <si>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</si>
  <si>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</si>
  <si>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</si>
  <si>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</si>
  <si>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</si>
  <si>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</si>
  <si>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</si>
  <si>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</si>
  <si>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</si>
  <si>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</si>
  <si>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</si>
  <si>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</si>
  <si>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</si>
  <si>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</si>
  <si>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</si>
  <si>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</si>
  <si>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</si>
  <si>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</si>
  <si>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</si>
  <si>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</si>
  <si>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</si>
  <si>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</si>
  <si>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</si>
  <si>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</si>
  <si>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</si>
  <si>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</si>
  <si>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</si>
  <si>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</si>
  <si>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</si>
  <si>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</si>
  <si>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</si>
  <si>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</si>
  <si>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</si>
  <si>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</si>
  <si>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</si>
  <si>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</si>
  <si>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</si>
  <si>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</si>
  <si>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</si>
  <si>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</si>
  <si>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</si>
  <si>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</si>
  <si>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</si>
  <si>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</si>
  <si>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</si>
  <si>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</si>
  <si>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</si>
  <si>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</si>
  <si>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</si>
  <si>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</si>
  <si>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</si>
  <si>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</si>
  <si>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</si>
  <si>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</si>
  <si>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</si>
  <si>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</si>
  <si>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</si>
  <si>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</si>
  <si>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</si>
  <si>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</si>
  <si>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</si>
  <si>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</si>
  <si>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</si>
  <si>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</si>
  <si>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</si>
  <si>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</si>
  <si>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</si>
  <si>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</si>
  <si>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</si>
  <si>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</si>
  <si>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</si>
  <si>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</si>
  <si>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</si>
  <si>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</si>
  <si>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</si>
  <si>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</si>
  <si>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</si>
  <si>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</si>
  <si>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</si>
  <si>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</si>
  <si>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</si>
  <si>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</si>
  <si>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</si>
  <si>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</si>
  <si>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</si>
  <si>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</si>
  <si>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</si>
  <si>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</si>
  <si>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</si>
  <si>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</si>
  <si>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</si>
  <si>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</si>
  <si>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</si>
  <si>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</si>
  <si>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</si>
  <si>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</si>
  <si>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</si>
  <si>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</si>
  <si>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</si>
  <si>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</si>
  <si>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</si>
  <si>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</si>
  <si>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</si>
  <si>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</si>
  <si>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</si>
  <si>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</si>
  <si>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</si>
  <si>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</si>
  <si>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</si>
  <si>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</si>
  <si>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</si>
  <si>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</si>
  <si>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</si>
  <si>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</si>
  <si>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</si>
  <si>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</si>
  <si>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</si>
  <si>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</si>
  <si>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</si>
  <si>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</si>
  <si>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</si>
  <si>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</si>
  <si>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</si>
  <si>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</si>
  <si>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</si>
  <si>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</si>
  <si>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</si>
  <si>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</si>
  <si>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</si>
  <si>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</si>
  <si>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</si>
  <si>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</si>
  <si>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</si>
  <si>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</si>
  <si>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</si>
  <si>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</si>
  <si>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</si>
  <si>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</si>
  <si>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</si>
  <si>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</si>
  <si>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</si>
  <si>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</si>
  <si>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</si>
  <si>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</si>
  <si>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</si>
  <si>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</si>
  <si>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</si>
  <si>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</si>
  <si>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</si>
  <si>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</si>
  <si>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</si>
  <si>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</si>
  <si>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</si>
  <si>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</si>
  <si>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</si>
  <si>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</si>
  <si>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</si>
  <si>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</si>
  <si>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</si>
  <si>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</si>
  <si>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</si>
  <si>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</si>
  <si>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</si>
  <si>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</si>
  <si>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</si>
  <si>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</si>
  <si>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</si>
  <si>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</si>
  <si>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</si>
  <si>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</si>
  <si>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</si>
  <si>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</si>
  <si>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</si>
  <si>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</si>
  <si>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</si>
  <si>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</si>
  <si>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</si>
  <si>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</si>
  <si>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</si>
  <si>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</si>
  <si>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</si>
  <si>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</si>
  <si>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</si>
  <si>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</si>
  <si>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</si>
  <si>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</si>
  <si>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</si>
  <si>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</si>
  <si>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</si>
  <si>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</si>
  <si>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</si>
  <si>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</si>
  <si>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</si>
  <si>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</si>
  <si>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</si>
  <si>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</si>
  <si>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</si>
  <si>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</si>
  <si>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</si>
  <si>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</si>
  <si>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</si>
  <si>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</si>
  <si>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</si>
  <si>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</si>
  <si>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</si>
  <si>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</si>
  <si>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</si>
  <si>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</si>
  <si>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</si>
  <si>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</si>
  <si>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</si>
  <si>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</si>
  <si>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</si>
  <si>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</si>
  <si>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</si>
  <si>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</si>
  <si>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</si>
  <si>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</si>
  <si>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</si>
  <si>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</si>
  <si>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</si>
  <si>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</si>
  <si>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</si>
  <si>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</si>
  <si>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</si>
  <si>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</si>
  <si>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</si>
  <si>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</si>
  <si>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</si>
  <si>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</si>
  <si>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</si>
  <si>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</si>
  <si>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</si>
  <si>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</si>
  <si>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</si>
  <si>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</si>
  <si>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</si>
  <si>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</si>
  <si>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</si>
  <si>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</si>
  <si>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</si>
  <si>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</si>
  <si>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</si>
  <si>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</si>
  <si>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</si>
  <si>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</si>
  <si>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</si>
  <si>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</si>
  <si>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</si>
  <si>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</si>
  <si>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</si>
  <si>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</si>
  <si>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</si>
  <si>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</si>
  <si>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</si>
  <si>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</si>
  <si>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</si>
  <si>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</si>
  <si>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</si>
  <si>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</si>
  <si>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</si>
  <si>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</si>
  <si>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</si>
  <si>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</si>
  <si>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</si>
  <si>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</si>
  <si>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</si>
  <si>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</si>
  <si>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</si>
  <si>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</si>
  <si>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</si>
  <si>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</si>
  <si>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</si>
  <si>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</si>
  <si>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</si>
  <si>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</si>
  <si>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</si>
  <si>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</si>
  <si>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</si>
  <si>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</si>
  <si>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</si>
  <si>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</si>
  <si>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</si>
  <si>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</si>
  <si>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</si>
  <si>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</si>
  <si>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</si>
  <si>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</si>
  <si>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</si>
  <si>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</si>
  <si>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</si>
  <si>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</si>
  <si>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</si>
  <si>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</si>
  <si>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</si>
  <si>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</si>
  <si>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</si>
  <si>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</si>
  <si>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</si>
  <si>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</si>
  <si>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</si>
  <si>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</si>
  <si>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</si>
  <si>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</si>
  <si>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</si>
  <si>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</si>
  <si>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</si>
  <si>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</si>
  <si>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</si>
  <si>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</si>
  <si>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</si>
  <si>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</si>
  <si>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</si>
  <si>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</si>
  <si>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</si>
  <si>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</si>
  <si>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</si>
  <si>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</si>
  <si>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</si>
  <si>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</si>
  <si>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</si>
  <si>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</si>
  <si>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</si>
  <si>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</si>
  <si>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</si>
  <si>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</si>
  <si>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</si>
  <si>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</si>
  <si>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</si>
  <si>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</si>
  <si>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</si>
  <si>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</si>
  <si>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</si>
  <si>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</si>
  <si>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</si>
  <si>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</si>
  <si>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</si>
  <si>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</si>
  <si>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</si>
  <si>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</si>
  <si>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</si>
  <si>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</si>
  <si>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</si>
  <si>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</si>
  <si>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</si>
  <si>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</si>
  <si>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</si>
  <si>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</si>
  <si>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</si>
  <si>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</si>
  <si>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</si>
  <si>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</si>
  <si>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</si>
  <si>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</si>
  <si>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</si>
  <si>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</si>
  <si>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</si>
  <si>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</si>
  <si>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</si>
  <si>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</si>
  <si>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</si>
  <si>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</si>
  <si>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</si>
  <si>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</si>
  <si>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</si>
  <si>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</si>
  <si>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</si>
  <si>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</si>
  <si>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</si>
  <si>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</si>
  <si>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</si>
  <si>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</si>
  <si>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</si>
  <si>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</si>
  <si>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</si>
  <si>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</si>
  <si>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</si>
  <si>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</si>
  <si>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</si>
  <si>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</si>
  <si>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</si>
  <si>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</si>
  <si>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</si>
  <si>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</si>
  <si>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</si>
  <si>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</si>
  <si>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</si>
  <si>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</si>
  <si>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</si>
  <si>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</si>
  <si>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</si>
  <si>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</si>
  <si>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</si>
  <si>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</si>
  <si>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</si>
  <si>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</si>
  <si>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</si>
  <si>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</si>
  <si>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</si>
  <si>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</si>
  <si>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</si>
  <si>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</si>
  <si>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</si>
  <si>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</si>
  <si>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</si>
  <si>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</si>
  <si>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</si>
  <si>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</si>
  <si>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</si>
  <si>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</si>
  <si>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</si>
  <si>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</si>
  <si>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</si>
  <si>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</si>
  <si>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</si>
  <si>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</si>
  <si>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</si>
  <si>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</si>
  <si>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</si>
  <si>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</si>
  <si>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</si>
  <si>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</si>
  <si>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</si>
  <si>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</si>
  <si>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</si>
  <si>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</si>
  <si>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</si>
  <si>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</si>
  <si>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</si>
  <si>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</si>
  <si>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</si>
  <si>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</si>
  <si>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</si>
  <si>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</si>
  <si>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</si>
  <si>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</si>
  <si>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</si>
  <si>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</si>
  <si>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</si>
  <si>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</si>
  <si>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</si>
  <si>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</si>
  <si>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</si>
  <si>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</si>
  <si>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</si>
  <si>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</si>
  <si>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</si>
  <si>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</si>
  <si>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</si>
  <si>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</si>
  <si>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</si>
  <si>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</si>
  <si>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</si>
  <si>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</si>
  <si>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</si>
  <si>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</si>
  <si>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</si>
  <si>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</si>
  <si>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</si>
  <si>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</si>
  <si>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</si>
  <si>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</si>
  <si>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</si>
  <si>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</si>
  <si>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</si>
  <si>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</si>
  <si>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</si>
  <si>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</si>
  <si>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</si>
  <si>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</si>
  <si>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</si>
  <si>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</si>
  <si>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</si>
  <si>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</si>
  <si>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</si>
  <si>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</si>
  <si>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</si>
  <si>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</si>
  <si>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</si>
  <si>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</si>
  <si>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</si>
  <si>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</si>
  <si>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</si>
  <si>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</si>
  <si>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</si>
  <si>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</si>
  <si>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</si>
  <si>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</si>
  <si>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</si>
  <si>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</si>
  <si>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</si>
  <si>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</si>
  <si>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</si>
  <si>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</si>
  <si>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</si>
  <si>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</si>
  <si>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</si>
  <si>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</si>
  <si>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</si>
  <si>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</si>
  <si>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</si>
  <si>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</si>
  <si>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</si>
  <si>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</si>
  <si>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</si>
  <si>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</si>
  <si>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</si>
  <si>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</si>
  <si>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</si>
  <si>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</si>
  <si>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</si>
  <si>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</si>
  <si>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</si>
  <si>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</si>
  <si>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</si>
  <si>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</si>
  <si>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</si>
  <si>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</si>
  <si>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</si>
  <si>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</si>
  <si>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</si>
  <si>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</si>
  <si>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</si>
  <si>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</si>
  <si>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</si>
  <si>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</si>
  <si>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</si>
  <si>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</si>
  <si>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</si>
  <si>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</si>
  <si>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</si>
  <si>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</si>
  <si>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</si>
  <si>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</si>
  <si>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</si>
  <si>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</si>
  <si>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</si>
  <si>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</si>
  <si>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</si>
  <si>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</si>
  <si>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</si>
  <si>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</si>
  <si>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</si>
  <si>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</si>
  <si>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</si>
  <si>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</si>
  <si>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</si>
  <si>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</si>
  <si>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</si>
  <si>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</si>
  <si>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</si>
  <si>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</si>
  <si>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</si>
  <si>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</si>
  <si>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</si>
  <si>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</si>
  <si>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</si>
  <si>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</si>
  <si>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</si>
  <si>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</si>
  <si>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</si>
  <si>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</si>
  <si>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</si>
  <si>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</si>
  <si>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</si>
  <si>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</si>
  <si>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</si>
  <si>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</si>
  <si>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</si>
  <si>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</si>
  <si>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</si>
  <si>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</si>
  <si>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</si>
  <si>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</si>
  <si>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</si>
  <si>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</si>
  <si>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</si>
  <si>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</si>
  <si>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</si>
  <si>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</si>
  <si>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</si>
  <si>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</si>
  <si>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</si>
  <si>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</si>
  <si>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</si>
  <si>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</si>
  <si>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</si>
  <si>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</si>
  <si>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</si>
  <si>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</si>
  <si>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</si>
  <si>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</si>
  <si>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</si>
  <si>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</si>
  <si>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</si>
  <si>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</si>
  <si>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</si>
  <si>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</si>
  <si>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</si>
  <si>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</si>
  <si>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</si>
  <si>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</si>
  <si>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</si>
  <si>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</si>
  <si>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</si>
  <si>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</si>
  <si>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</si>
  <si>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</si>
  <si>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</si>
  <si>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</si>
  <si>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</si>
  <si>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</si>
  <si>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</si>
  <si>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</si>
  <si>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</si>
  <si>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</si>
  <si>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</si>
  <si>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</si>
  <si>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</si>
  <si>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</si>
  <si>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</si>
  <si>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</si>
  <si>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</si>
  <si>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</si>
  <si>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</si>
  <si>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</si>
  <si>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</si>
  <si>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</si>
  <si>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</si>
  <si>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</si>
  <si>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</si>
  <si>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</si>
  <si>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</si>
  <si>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</si>
  <si>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</si>
  <si>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</si>
  <si>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</si>
  <si>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</si>
  <si>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</si>
  <si>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</si>
  <si>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</si>
  <si>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</si>
  <si>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</si>
  <si>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</si>
  <si>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</si>
  <si>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</si>
  <si>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</si>
  <si>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</si>
  <si>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</si>
  <si>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</si>
  <si>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</si>
  <si>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</si>
  <si>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</si>
  <si>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</si>
  <si>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</si>
  <si>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</si>
  <si>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</si>
  <si>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</si>
  <si>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</si>
  <si>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</si>
  <si>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</si>
  <si>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</si>
  <si>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</si>
  <si>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</si>
  <si>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</si>
  <si>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</si>
  <si>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</si>
  <si>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</si>
  <si>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</si>
  <si>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</si>
  <si>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</si>
  <si>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</si>
  <si>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</si>
  <si>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</si>
  <si>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</si>
  <si>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</si>
  <si>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</si>
  <si>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</si>
  <si>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</si>
  <si>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</si>
  <si>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</si>
  <si>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</si>
  <si>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</si>
  <si>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</si>
  <si>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</si>
  <si>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</si>
  <si>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</si>
  <si>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</si>
  <si>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</si>
  <si>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</si>
  <si>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</si>
  <si>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</si>
  <si>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</si>
  <si>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</si>
  <si>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</si>
  <si>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</si>
  <si>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</si>
  <si>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</si>
  <si>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</si>
  <si>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</si>
  <si>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</si>
  <si>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</si>
  <si>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</si>
  <si>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</si>
  <si>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</si>
  <si>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</si>
  <si>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</si>
  <si>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</si>
  <si>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</si>
  <si>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</si>
  <si>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</si>
  <si>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</si>
  <si>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</si>
  <si>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</si>
  <si>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</si>
  <si>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</si>
  <si>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</si>
  <si>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</si>
  <si>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</si>
  <si>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</si>
  <si>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</si>
  <si>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</si>
  <si>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</si>
  <si>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</si>
  <si>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</si>
  <si>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</si>
  <si>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</si>
  <si>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</si>
  <si>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</si>
  <si>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</si>
  <si>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</si>
  <si>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</si>
  <si>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</si>
  <si>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</si>
  <si>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</si>
  <si>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</si>
  <si>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</si>
  <si>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</si>
  <si>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</si>
  <si>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</si>
  <si>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</si>
  <si>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</si>
  <si>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</si>
  <si>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</si>
  <si>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</si>
  <si>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</si>
  <si>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</si>
  <si>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</si>
  <si>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</si>
  <si>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</si>
  <si>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</si>
  <si>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</si>
  <si>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</si>
  <si>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</si>
  <si>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</si>
  <si>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</si>
  <si>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</si>
  <si>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</si>
  <si>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</si>
  <si>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</si>
  <si>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</si>
  <si>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</si>
  <si>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</si>
  <si>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</si>
  <si>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</si>
  <si>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</si>
  <si>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</si>
  <si>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</si>
  <si>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</si>
  <si>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</si>
  <si>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</si>
  <si>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</si>
  <si>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</si>
  <si>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</si>
  <si>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</si>
  <si>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</si>
  <si>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</si>
  <si>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</si>
  <si>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</si>
  <si>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</si>
  <si>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</si>
  <si>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</si>
  <si>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</si>
  <si>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</si>
  <si>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</si>
  <si>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</si>
  <si>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</si>
  <si>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</si>
  <si>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</si>
  <si>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</si>
  <si>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</si>
  <si>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</si>
  <si>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</si>
  <si>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</si>
  <si>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</si>
  <si>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</si>
  <si>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</si>
  <si>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</si>
  <si>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</si>
  <si>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</si>
  <si>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</si>
  <si>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</si>
  <si>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</si>
  <si>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</si>
  <si>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</si>
  <si>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</si>
  <si>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</si>
  <si>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</si>
  <si>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</si>
  <si>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</si>
  <si>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</si>
  <si>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</si>
  <si>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</si>
  <si>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</si>
  <si>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</si>
  <si>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</si>
  <si>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</si>
  <si>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</si>
  <si>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</si>
  <si>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</si>
  <si>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</si>
  <si>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</si>
  <si>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</si>
  <si>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</si>
  <si>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</si>
  <si>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</si>
  <si>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</si>
  <si>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</si>
  <si>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</si>
  <si>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</si>
  <si>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</si>
  <si>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</si>
  <si>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</si>
  <si>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</si>
  <si>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</si>
  <si>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</si>
  <si>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</si>
  <si>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</si>
  <si>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</si>
  <si>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</si>
  <si>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</si>
  <si>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</si>
  <si>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</si>
  <si>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</si>
  <si>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</si>
  <si>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</si>
  <si>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</si>
  <si>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</si>
  <si>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</si>
  <si>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</si>
  <si>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</si>
  <si>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</si>
  <si>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</si>
  <si>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</si>
  <si>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</si>
  <si>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</si>
  <si>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</si>
  <si>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</si>
  <si>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</si>
  <si>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</si>
  <si>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</si>
  <si>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</si>
  <si>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</si>
  <si>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</si>
  <si>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</si>
  <si>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</si>
  <si>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</si>
  <si>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</si>
  <si>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</si>
  <si>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</si>
  <si>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</si>
  <si>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</si>
  <si>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</si>
  <si>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</si>
  <si>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</si>
  <si>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</si>
  <si>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</si>
  <si>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</si>
  <si>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</si>
  <si>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</si>
  <si>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</si>
  <si>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</si>
  <si>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</si>
  <si>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</si>
  <si>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</si>
  <si>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</si>
  <si>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</si>
  <si>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</si>
  <si>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</si>
  <si>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</si>
  <si>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</si>
  <si>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</si>
  <si>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</si>
  <si>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</si>
  <si>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</si>
  <si>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</si>
  <si>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</si>
  <si>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</si>
  <si>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</si>
  <si>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</si>
  <si>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</si>
  <si>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</si>
  <si>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</si>
  <si>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</si>
  <si>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</si>
  <si>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</si>
  <si>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</si>
  <si>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</si>
  <si>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</si>
  <si>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</si>
  <si>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</si>
  <si>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</si>
  <si>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</si>
  <si>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</si>
  <si>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</si>
  <si>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</si>
  <si>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</si>
  <si>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</si>
  <si>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</si>
  <si>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</si>
  <si>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</si>
  <si>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</si>
  <si>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</si>
  <si>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</si>
  <si>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</si>
  <si>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</si>
  <si>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</si>
  <si>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</si>
  <si>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</si>
  <si>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</si>
  <si>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</si>
  <si>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</si>
  <si>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</si>
  <si>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</si>
  <si>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</si>
  <si>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</si>
  <si>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</si>
  <si>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</si>
  <si>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</si>
  <si>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</si>
  <si>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</si>
  <si>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</si>
  <si>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</si>
  <si>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</si>
  <si>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</si>
  <si>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</si>
  <si>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</si>
  <si>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</si>
  <si>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</si>
  <si>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</si>
  <si>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</si>
  <si>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</si>
  <si>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</si>
  <si>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</si>
  <si>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</si>
  <si>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</si>
  <si>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</si>
  <si>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</si>
  <si>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</si>
  <si>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</si>
  <si>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</si>
  <si>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</si>
  <si>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</si>
  <si>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</si>
  <si>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</si>
  <si>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</si>
  <si>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</si>
  <si>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</si>
  <si>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</si>
  <si>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</si>
  <si>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</si>
  <si>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</si>
  <si>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</si>
  <si>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</si>
  <si>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</si>
  <si>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</si>
  <si>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</si>
  <si>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</si>
  <si>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</si>
  <si>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</si>
  <si>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</si>
  <si>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</si>
  <si>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</si>
  <si>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</si>
  <si>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</si>
  <si>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</si>
  <si>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</si>
  <si>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</si>
  <si>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</si>
  <si>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</si>
  <si>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</si>
  <si>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</si>
  <si>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</si>
  <si>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</si>
  <si>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</si>
  <si>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</si>
  <si>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</si>
  <si>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</si>
  <si>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</si>
  <si>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</si>
  <si>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</si>
  <si>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</si>
  <si>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</si>
  <si>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</si>
  <si>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</si>
  <si>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</si>
  <si>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</si>
  <si>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</si>
  <si>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</si>
  <si>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</si>
  <si>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</si>
  <si>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</si>
  <si>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</si>
  <si>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</si>
  <si>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</si>
  <si>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</si>
  <si>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</si>
  <si>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</si>
  <si>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</si>
  <si>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</si>
  <si>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</si>
  <si>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</si>
  <si>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</si>
  <si>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</si>
  <si>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</si>
  <si>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</si>
  <si>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</si>
  <si>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</si>
  <si>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</si>
  <si>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</si>
  <si>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</si>
  <si>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</si>
  <si>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</si>
  <si>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</si>
  <si>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</si>
  <si>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</si>
  <si>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</si>
  <si>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</si>
  <si>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</si>
  <si>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</si>
  <si>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</si>
  <si>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</si>
  <si>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</si>
  <si>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</si>
  <si>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</si>
  <si>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</si>
  <si>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</si>
  <si>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</si>
  <si>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</si>
  <si>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</si>
  <si>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</si>
  <si>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</si>
  <si>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</si>
  <si>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</si>
  <si>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</si>
  <si>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</si>
  <si>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</si>
  <si>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</si>
  <si>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</si>
  <si>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</si>
  <si>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</si>
  <si>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</si>
  <si>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</si>
  <si>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</si>
  <si>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</si>
  <si>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</si>
  <si>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</si>
  <si>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</si>
  <si>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</si>
  <si>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</si>
  <si>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</si>
  <si>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</si>
  <si>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</si>
  <si>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</si>
  <si>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</si>
  <si>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</si>
  <si>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</si>
  <si>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</si>
  <si>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</si>
  <si>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</si>
  <si>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</si>
  <si>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</si>
  <si>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</si>
  <si>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</si>
  <si>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</si>
  <si>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</si>
  <si>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</si>
  <si>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</si>
  <si>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</si>
  <si>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</si>
  <si>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</si>
  <si>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</si>
  <si>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</si>
  <si>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</si>
  <si>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</si>
  <si>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</si>
  <si>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</si>
  <si>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</si>
  <si>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</si>
  <si>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</si>
  <si>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</si>
  <si>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</si>
  <si>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</si>
  <si>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</si>
  <si>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</si>
  <si>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</si>
  <si>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</si>
  <si>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</si>
  <si>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</si>
  <si>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</si>
  <si>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</si>
  <si>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</si>
  <si>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</si>
  <si>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</si>
  <si>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</si>
  <si>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</si>
  <si>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</si>
  <si>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</si>
  <si>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</si>
  <si>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</si>
  <si>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</si>
  <si>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</si>
  <si>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</si>
  <si>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</si>
  <si>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</si>
  <si>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</si>
  <si>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</si>
  <si>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</si>
  <si>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</si>
  <si>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</si>
  <si>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</si>
  <si>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</si>
  <si>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</si>
  <si>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</si>
  <si>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</si>
  <si>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</si>
  <si>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</si>
  <si>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</si>
  <si>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</si>
  <si>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</si>
  <si>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</si>
  <si>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</si>
  <si>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</si>
  <si>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</si>
  <si>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</si>
  <si>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</si>
  <si>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</si>
  <si>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</si>
  <si>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</si>
  <si>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</si>
  <si>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</si>
  <si>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</si>
  <si>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</si>
  <si>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</si>
  <si>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</si>
  <si>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</si>
  <si>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</si>
  <si>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</si>
  <si>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</si>
  <si>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</si>
  <si>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</si>
  <si>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</si>
  <si>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</si>
  <si>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</si>
  <si>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</si>
  <si>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</si>
  <si>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</si>
  <si>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</si>
  <si>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</si>
  <si>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</si>
  <si>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</si>
  <si>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</si>
  <si>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</si>
  <si>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</si>
  <si>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</si>
  <si>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</si>
  <si>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</si>
  <si>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</si>
  <si>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</si>
  <si>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</si>
  <si>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</si>
  <si>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</si>
  <si>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</si>
  <si>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</si>
  <si>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</si>
  <si>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</si>
  <si>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</si>
  <si>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</si>
  <si>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</si>
  <si>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</si>
  <si>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</si>
  <si>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</si>
  <si>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</si>
  <si>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</si>
  <si>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</si>
  <si>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</si>
  <si>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</si>
  <si>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</si>
  <si>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</si>
  <si>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</si>
  <si>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</si>
  <si>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</si>
  <si>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</si>
  <si>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</si>
  <si>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</si>
  <si>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</si>
  <si>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</si>
  <si>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</si>
  <si>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</si>
  <si>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</si>
  <si>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</si>
  <si>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</si>
  <si>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</si>
  <si>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</si>
  <si>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</si>
  <si>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</si>
  <si>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</si>
  <si>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</si>
  <si>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</si>
  <si>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</si>
  <si>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</si>
  <si>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</si>
  <si>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</si>
  <si>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</si>
  <si>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</si>
  <si>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</si>
  <si>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</si>
  <si>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</si>
  <si>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</si>
  <si>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</si>
  <si>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</si>
  <si>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</si>
  <si>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</si>
  <si>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</si>
  <si>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</si>
  <si>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</si>
  <si>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</si>
  <si>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</si>
  <si>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</si>
  <si>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</si>
  <si>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</si>
  <si>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</si>
  <si>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</si>
  <si>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</si>
  <si>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</si>
  <si>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</si>
  <si>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</si>
  <si>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</si>
  <si>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</si>
  <si>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</si>
  <si>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</si>
  <si>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</si>
  <si>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</si>
  <si>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</si>
  <si>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</si>
  <si>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</si>
  <si>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</si>
  <si>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</si>
  <si>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</si>
  <si>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</si>
  <si>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</si>
  <si>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</si>
  <si>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</si>
  <si>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</si>
  <si>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</si>
  <si>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</si>
  <si>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</si>
  <si>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</si>
  <si>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</si>
  <si>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</si>
  <si>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</si>
  <si>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</si>
  <si>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</si>
  <si>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</si>
  <si>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</si>
  <si>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</si>
  <si>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</si>
  <si>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</si>
  <si>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</si>
  <si>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</si>
  <si>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</si>
  <si>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</si>
  <si>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</si>
  <si>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</si>
  <si>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</si>
  <si>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</si>
  <si>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</si>
  <si>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</si>
  <si>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</si>
  <si>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</si>
  <si>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</si>
  <si>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</si>
  <si>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</si>
  <si>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</si>
  <si>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</si>
  <si>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</si>
  <si>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</si>
  <si>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</si>
  <si>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</si>
  <si>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</si>
  <si>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</si>
  <si>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</si>
  <si>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</si>
  <si>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</si>
  <si>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</si>
  <si>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</si>
  <si>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</si>
  <si>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</si>
  <si>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</si>
  <si>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</si>
  <si>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</si>
  <si>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</si>
  <si>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</si>
  <si>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</si>
  <si>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</si>
  <si>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</si>
  <si>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</si>
  <si>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</si>
  <si>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</si>
  <si>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</si>
  <si>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</si>
  <si>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</si>
  <si>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</si>
  <si>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</si>
  <si>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</si>
  <si>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</si>
  <si>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</si>
  <si>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</si>
  <si>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</si>
  <si>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</si>
  <si>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</si>
  <si>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</si>
  <si>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</si>
  <si>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</si>
  <si>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</si>
  <si>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</si>
  <si>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</si>
  <si>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</si>
  <si>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</si>
  <si>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</si>
  <si>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</si>
  <si>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</si>
  <si>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</si>
  <si>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</si>
  <si>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</si>
  <si>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</si>
  <si>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</si>
  <si>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</si>
  <si>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</si>
  <si>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</si>
  <si>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</si>
  <si>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</si>
  <si>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</si>
  <si>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</si>
  <si>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</si>
  <si>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</si>
  <si>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</si>
  <si>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</si>
  <si>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</si>
  <si>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</si>
  <si>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</si>
  <si>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</si>
  <si>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</si>
  <si>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</si>
  <si>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</si>
  <si>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</si>
  <si>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</si>
  <si>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</si>
  <si>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</si>
  <si>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</si>
  <si>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</si>
  <si>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</si>
  <si>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</si>
  <si>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</si>
  <si>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</si>
  <si>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</si>
  <si>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</si>
  <si>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</si>
  <si>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</si>
  <si>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</si>
  <si>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</si>
  <si>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</si>
  <si>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</si>
  <si>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</si>
  <si>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</si>
  <si>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</si>
  <si>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</si>
  <si>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</si>
  <si>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</si>
  <si>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</si>
  <si>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</si>
  <si>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</si>
  <si>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</si>
  <si>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</si>
  <si>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</si>
  <si>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</si>
  <si>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</si>
  <si>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</si>
  <si>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</si>
  <si>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</si>
  <si>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</si>
  <si>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</si>
  <si>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</si>
  <si>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</si>
  <si>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</si>
  <si>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</si>
  <si>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</si>
  <si>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</si>
  <si>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</si>
  <si>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</si>
  <si>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</si>
  <si>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</si>
  <si>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</si>
  <si>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</si>
  <si>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</si>
  <si>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</si>
  <si>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</si>
  <si>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</si>
  <si>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</si>
  <si>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</si>
  <si>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</si>
  <si>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</si>
  <si>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</si>
  <si>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</si>
  <si>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</si>
  <si>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</si>
  <si>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</si>
  <si>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</si>
  <si>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</si>
  <si>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</si>
  <si>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</si>
  <si>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</si>
  <si>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</si>
  <si>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</si>
  <si>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</si>
  <si>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</si>
  <si>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</si>
  <si>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</si>
  <si>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</si>
  <si>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</si>
  <si>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</si>
  <si>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</si>
  <si>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</si>
  <si>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</si>
  <si>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</si>
  <si>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</si>
  <si>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</si>
  <si>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</si>
  <si>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</si>
  <si>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</si>
  <si>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</si>
  <si>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</si>
  <si>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</si>
  <si>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</si>
  <si>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</si>
  <si>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</si>
  <si>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</si>
  <si>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</si>
  <si>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</si>
  <si>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</si>
  <si>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</si>
  <si>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</si>
  <si>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</si>
  <si>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</si>
  <si>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</si>
  <si>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</si>
  <si>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</si>
  <si>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</si>
  <si>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</si>
  <si>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</si>
  <si>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</si>
  <si>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</si>
  <si>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</si>
  <si>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</si>
  <si>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</si>
  <si>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</si>
  <si>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</si>
  <si>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</si>
  <si>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</si>
  <si>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</si>
  <si>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</si>
  <si>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</si>
  <si>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</si>
  <si>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</si>
  <si>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</si>
  <si>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</si>
  <si>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</si>
  <si>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</si>
  <si>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</si>
  <si>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</si>
  <si>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</si>
  <si>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</si>
  <si>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</si>
  <si>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</si>
  <si>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</si>
  <si>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</si>
  <si>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</si>
  <si>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</si>
  <si>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</si>
  <si>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</si>
  <si>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</si>
  <si>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</si>
  <si>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</si>
  <si>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</si>
  <si>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</si>
  <si>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</si>
  <si>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</si>
  <si>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</si>
  <si>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</si>
  <si>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</si>
  <si>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</si>
  <si>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</si>
  <si>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</si>
  <si>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</si>
  <si>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</si>
  <si>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</si>
  <si>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</si>
  <si>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</si>
  <si>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</si>
  <si>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</si>
  <si>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</si>
  <si>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</si>
  <si>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</si>
  <si>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</si>
  <si>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</si>
  <si>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</si>
  <si>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</si>
  <si>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</si>
  <si>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</si>
  <si>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</si>
  <si>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</si>
  <si>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</si>
  <si>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</si>
  <si>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</si>
  <si>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</si>
  <si>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</si>
  <si>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</si>
  <si>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</si>
  <si>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</si>
  <si>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</si>
  <si>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</si>
  <si>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</si>
  <si>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</si>
  <si>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</si>
  <si>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</si>
  <si>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</si>
  <si>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</si>
  <si>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</si>
  <si>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</si>
  <si>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</si>
  <si>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</si>
  <si>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</si>
  <si>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</si>
  <si>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</si>
  <si>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</si>
  <si>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</si>
  <si>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</si>
  <si>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</si>
  <si>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</si>
  <si>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</si>
  <si>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</si>
  <si>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</si>
  <si>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</si>
  <si>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</si>
  <si>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</si>
  <si>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</si>
  <si>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</si>
  <si>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</si>
  <si>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</si>
  <si>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</si>
  <si>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</si>
  <si>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</si>
  <si>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</si>
  <si>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</si>
  <si>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</si>
  <si>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</si>
  <si>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</si>
  <si>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</si>
  <si>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</si>
  <si>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</si>
  <si>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</si>
  <si>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</si>
  <si>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</si>
  <si>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</si>
  <si>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</si>
  <si>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</si>
  <si>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</si>
  <si>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</si>
  <si>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</si>
  <si>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</si>
  <si>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</si>
  <si>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</si>
  <si>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</si>
  <si>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</si>
  <si>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</si>
  <si>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</si>
  <si>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</si>
  <si>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</si>
  <si>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</si>
  <si>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</si>
  <si>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</si>
  <si>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</si>
  <si>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</si>
  <si>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</si>
  <si>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</si>
  <si>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</si>
  <si>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</si>
  <si>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</si>
  <si>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</si>
  <si>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</si>
  <si>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</si>
  <si>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</si>
  <si>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</si>
  <si>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</si>
  <si>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</si>
  <si>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</si>
  <si>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</si>
  <si>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</si>
  <si>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</si>
  <si>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</si>
  <si>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</si>
  <si>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</si>
  <si>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</si>
  <si>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</si>
  <si>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</si>
  <si>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</si>
  <si>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</si>
  <si>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</si>
  <si>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</si>
  <si>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</si>
  <si>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</si>
  <si>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</si>
  <si>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</si>
  <si>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</si>
  <si>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</si>
  <si>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</si>
  <si>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</si>
  <si>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</si>
  <si>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</si>
  <si>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</si>
  <si>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</si>
  <si>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</si>
  <si>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</si>
  <si>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</si>
  <si>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</si>
  <si>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</si>
  <si>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</si>
  <si>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</si>
  <si>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</si>
  <si>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</si>
  <si>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</si>
  <si>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</si>
  <si>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</si>
  <si>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</si>
  <si>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</si>
  <si>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</si>
  <si>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</si>
  <si>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</si>
  <si>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</si>
  <si>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</si>
  <si>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</si>
  <si>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</si>
  <si>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</si>
  <si>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</si>
  <si>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</si>
  <si>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</si>
  <si>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</si>
  <si>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</si>
  <si>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</si>
  <si>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</si>
  <si>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</si>
  <si>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</si>
  <si>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</si>
  <si>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</si>
  <si>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</si>
  <si>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</si>
  <si>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</si>
  <si>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</si>
  <si>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</si>
  <si>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</si>
  <si>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</si>
  <si>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</si>
  <si>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</si>
  <si>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</si>
  <si>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</si>
  <si>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</si>
  <si>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</si>
  <si>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</si>
  <si>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</si>
  <si>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</si>
  <si>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</si>
  <si>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</si>
  <si>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</si>
  <si>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</si>
  <si>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</si>
  <si>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</si>
  <si>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</si>
  <si>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</si>
  <si>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</si>
  <si>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</si>
  <si>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</si>
  <si>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</si>
  <si>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</si>
  <si>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</si>
  <si>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</si>
  <si>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</si>
  <si>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</si>
  <si>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</si>
  <si>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</si>
  <si>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</si>
  <si>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</si>
  <si>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</si>
  <si>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</si>
  <si>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</si>
  <si>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</si>
  <si>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</si>
  <si>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</si>
  <si>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</si>
  <si>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</si>
  <si>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</si>
  <si>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</si>
  <si>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</si>
  <si>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</si>
  <si>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</si>
  <si>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</si>
  <si>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</si>
  <si>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</si>
  <si>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</si>
  <si>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</si>
  <si>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</si>
  <si>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</si>
  <si>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</si>
  <si>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</si>
  <si>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</si>
  <si>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</si>
  <si>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</si>
  <si>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</si>
  <si>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</si>
  <si>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</si>
  <si>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</si>
  <si>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</si>
  <si>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</si>
  <si>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</si>
  <si>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</si>
  <si>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</si>
  <si>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</si>
  <si>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</si>
  <si>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</si>
  <si>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</si>
  <si>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</si>
  <si>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</si>
  <si>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</si>
  <si>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</si>
  <si>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</si>
  <si>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</si>
  <si>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</si>
  <si>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</si>
  <si>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</si>
  <si>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</si>
  <si>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</si>
  <si>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</si>
  <si>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</si>
  <si>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</si>
  <si>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</si>
  <si>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</si>
  <si>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</si>
  <si>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</si>
  <si>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</si>
  <si>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</si>
  <si>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</si>
  <si>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</si>
  <si>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</si>
  <si>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</si>
  <si>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</si>
  <si>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</si>
  <si>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</si>
  <si>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</si>
  <si>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</si>
  <si>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</si>
  <si>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</si>
  <si>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</si>
  <si>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</si>
  <si>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</si>
  <si>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</si>
  <si>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</si>
  <si>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</si>
  <si>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</si>
  <si>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</si>
  <si>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</si>
  <si>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</si>
  <si>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</si>
  <si>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</si>
  <si>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</si>
  <si>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</si>
  <si>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</si>
  <si>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</si>
  <si>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</si>
  <si>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</si>
  <si>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</si>
  <si>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</si>
  <si>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</si>
  <si>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</si>
  <si>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</si>
  <si>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</si>
  <si>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</si>
  <si>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</si>
  <si>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</si>
  <si>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</si>
  <si>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</si>
  <si>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</si>
  <si>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</si>
  <si>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</si>
  <si>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</si>
  <si>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</si>
  <si>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</si>
  <si>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</si>
  <si>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</si>
  <si>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</si>
  <si>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</si>
  <si>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</si>
  <si>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</si>
  <si>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</si>
  <si>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</si>
  <si>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</si>
  <si>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</si>
  <si>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</si>
  <si>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</si>
  <si>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</si>
  <si>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</si>
  <si>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</si>
  <si>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</si>
  <si>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</si>
  <si>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</si>
  <si>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</si>
  <si>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</si>
  <si>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</si>
  <si>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</si>
  <si>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</si>
  <si>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</si>
  <si>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</si>
  <si>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</si>
  <si>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</si>
  <si>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</si>
  <si>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</si>
  <si>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</si>
  <si>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</si>
  <si>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</si>
  <si>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</si>
  <si>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</si>
  <si>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</si>
  <si>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</si>
  <si>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</si>
  <si>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</si>
  <si>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</si>
  <si>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</si>
  <si>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</si>
  <si>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</si>
  <si>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</si>
  <si>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</si>
  <si>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</si>
  <si>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</si>
  <si>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</si>
  <si>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</si>
  <si>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</si>
  <si>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</si>
  <si>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</si>
  <si>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</si>
  <si>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</si>
  <si>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</si>
  <si>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</si>
  <si>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</si>
  <si>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</si>
  <si>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</si>
  <si>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</si>
  <si>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</si>
  <si>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</si>
  <si>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</si>
  <si>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</si>
  <si>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</si>
  <si>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</si>
  <si>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</si>
  <si>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</si>
  <si>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</si>
  <si>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</si>
  <si>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</si>
  <si>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</si>
  <si>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</si>
  <si>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</si>
  <si>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</si>
  <si>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</si>
  <si>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</si>
  <si>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</si>
  <si>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</si>
  <si>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</si>
  <si>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</si>
  <si>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</si>
  <si>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</si>
  <si>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</si>
  <si>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</si>
  <si>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</si>
  <si>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</si>
  <si>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</si>
  <si>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</si>
  <si>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</si>
  <si>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</si>
  <si>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</si>
  <si>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</si>
  <si>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</si>
  <si>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</si>
  <si>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</si>
  <si>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</si>
  <si>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</si>
  <si>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</si>
  <si>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</si>
  <si>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</si>
  <si>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</si>
  <si>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</si>
  <si>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</si>
  <si>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</si>
  <si>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</si>
  <si>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</si>
  <si>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</si>
  <si>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</si>
  <si>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</si>
  <si>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</si>
  <si>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</si>
  <si>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</si>
  <si>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</si>
  <si>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</si>
  <si>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</si>
  <si>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</si>
  <si>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</si>
  <si>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</si>
  <si>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</si>
  <si>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</si>
  <si>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</si>
  <si>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</si>
  <si>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</si>
  <si>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</si>
  <si>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</si>
  <si>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</si>
  <si>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</si>
  <si>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</si>
  <si>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</si>
  <si>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</si>
  <si>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</si>
  <si>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</si>
  <si>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</si>
  <si>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</si>
  <si>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</si>
  <si>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</si>
  <si>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</si>
  <si>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</si>
  <si>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</si>
  <si>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</si>
  <si>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</si>
  <si>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</si>
  <si>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</si>
  <si>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</si>
  <si>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</si>
  <si>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</si>
  <si>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</si>
  <si>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</si>
  <si>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</si>
  <si>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</si>
  <si>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</si>
  <si>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</si>
  <si>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</si>
  <si>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</si>
  <si>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</si>
  <si>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</si>
  <si>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</si>
  <si>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</si>
  <si>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</si>
  <si>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</si>
  <si>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</si>
  <si>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</si>
  <si>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</si>
  <si>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</si>
  <si>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</si>
  <si>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</si>
  <si>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</si>
  <si>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</si>
  <si>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</si>
  <si>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</si>
  <si>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</si>
  <si>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</si>
  <si>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</si>
  <si>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</si>
  <si>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</si>
  <si>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</si>
  <si>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</si>
  <si>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</si>
  <si>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</si>
  <si>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</si>
  <si>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</si>
  <si>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</si>
  <si>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</si>
  <si>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</si>
  <si>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</si>
  <si>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</si>
  <si>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</si>
  <si>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</si>
  <si>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</si>
  <si>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</si>
  <si>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</si>
  <si>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</si>
  <si>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</si>
  <si>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</si>
  <si>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</si>
  <si>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</si>
  <si>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</si>
  <si>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</si>
  <si>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</si>
  <si>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</si>
  <si>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</si>
  <si>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</si>
  <si>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</si>
  <si>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</si>
  <si>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</si>
  <si>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</si>
  <si>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</si>
  <si>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</si>
  <si>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</si>
  <si>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</si>
  <si>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</si>
  <si>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</si>
  <si>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</si>
  <si>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</si>
  <si>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</si>
  <si>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</si>
  <si>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</si>
  <si>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</si>
  <si>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</si>
  <si>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</si>
  <si>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</si>
  <si>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</si>
  <si>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</si>
  <si>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</si>
  <si>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</si>
  <si>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</si>
  <si>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</si>
  <si>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</si>
  <si>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</si>
  <si>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</si>
  <si>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</si>
  <si>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</si>
  <si>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</si>
  <si>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</si>
  <si>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</si>
  <si>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</si>
  <si>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</si>
  <si>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</si>
  <si>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</si>
  <si>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</si>
  <si>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</si>
  <si>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</si>
  <si>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</si>
  <si>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</si>
  <si>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</si>
  <si>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</si>
  <si>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</si>
  <si>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</si>
  <si>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</si>
  <si>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</si>
  <si>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</si>
  <si>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</si>
  <si>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</si>
  <si>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</si>
  <si>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</si>
  <si>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</si>
  <si>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</si>
  <si>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</si>
  <si>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</si>
  <si>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</si>
  <si>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</si>
  <si>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</si>
  <si>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</si>
  <si>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</si>
  <si>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</si>
  <si>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</si>
  <si>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</si>
  <si>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</si>
  <si>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</si>
  <si>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</si>
  <si>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</si>
  <si>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</si>
  <si>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</si>
  <si>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</si>
  <si>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</si>
  <si>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</si>
  <si>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</si>
  <si>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</si>
  <si>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</si>
  <si>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</si>
  <si>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</si>
  <si>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</si>
  <si>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</si>
  <si>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</si>
  <si>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</si>
  <si>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</si>
  <si>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</si>
  <si>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</si>
  <si>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</si>
  <si>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</si>
  <si>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</si>
  <si>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</si>
  <si>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</si>
  <si>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</si>
  <si>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</si>
  <si>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</si>
  <si>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</si>
  <si>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</si>
  <si>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</si>
  <si>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</si>
  <si>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</si>
  <si>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</si>
  <si>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</si>
  <si>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</si>
  <si>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</si>
  <si>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</si>
  <si>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</si>
  <si>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</si>
  <si>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</si>
  <si>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</si>
  <si>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</si>
  <si>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</si>
  <si>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</si>
  <si>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</si>
  <si>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</si>
  <si>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</si>
  <si>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</si>
  <si>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</si>
  <si>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</si>
  <si>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</si>
  <si>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</si>
  <si>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</si>
  <si>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</si>
  <si>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</si>
  <si>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</si>
  <si>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</si>
  <si>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</si>
  <si>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</si>
  <si>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</si>
  <si>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</si>
  <si>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</si>
  <si>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</si>
  <si>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</si>
  <si>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</si>
  <si>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</si>
  <si>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</si>
  <si>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</si>
  <si>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</si>
  <si>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</si>
  <si>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</si>
  <si>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</si>
  <si>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</si>
  <si>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</si>
  <si>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</si>
  <si>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</si>
  <si>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</si>
  <si>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</si>
  <si>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</si>
  <si>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</si>
  <si>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</si>
  <si>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</si>
  <si>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</si>
  <si>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</si>
  <si>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</si>
  <si>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</si>
  <si>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</si>
  <si>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</si>
  <si>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</si>
  <si>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</si>
  <si>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</si>
  <si>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</si>
  <si>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</si>
  <si>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</si>
  <si>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</si>
  <si>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</si>
  <si>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</si>
  <si>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</si>
  <si>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</si>
  <si>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</si>
  <si>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</si>
  <si>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</si>
  <si>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</si>
  <si>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</si>
  <si>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</si>
  <si>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</si>
  <si>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</si>
  <si>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</si>
  <si>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</si>
  <si>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</si>
  <si>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</si>
  <si>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</si>
  <si>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</si>
  <si>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</si>
  <si>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</si>
  <si>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</si>
  <si>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</si>
  <si>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</si>
  <si>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</si>
  <si>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</si>
  <si>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</si>
  <si>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</si>
  <si>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</si>
  <si>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</si>
  <si>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</si>
  <si>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</si>
  <si>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</si>
  <si>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</si>
  <si>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</si>
  <si>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</si>
  <si>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</si>
  <si>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</si>
  <si>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</si>
  <si>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</si>
  <si>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</si>
  <si>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</si>
  <si>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</si>
  <si>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</si>
  <si>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</si>
  <si>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</si>
  <si>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</si>
  <si>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</si>
  <si>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</si>
  <si>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</si>
  <si>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</si>
  <si>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</si>
  <si>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</si>
  <si>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</si>
  <si>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</si>
  <si>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</si>
  <si>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</si>
  <si>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</si>
  <si>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</si>
  <si>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</si>
  <si>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</si>
  <si>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</si>
  <si>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</si>
  <si>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</si>
  <si>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</si>
  <si>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</si>
  <si>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</si>
  <si>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</si>
  <si>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</si>
  <si>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</si>
  <si>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</si>
  <si>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</si>
  <si>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</si>
  <si>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</si>
  <si>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</si>
  <si>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</si>
  <si>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</si>
  <si>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</si>
  <si>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</si>
  <si>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</si>
  <si>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</si>
  <si>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</si>
  <si>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</si>
  <si>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</si>
  <si>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</si>
  <si>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</si>
  <si>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</si>
  <si>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</si>
  <si>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</si>
  <si>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</si>
  <si>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</si>
  <si>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</si>
  <si>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</si>
  <si>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</si>
  <si>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</si>
  <si>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</si>
  <si>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</si>
  <si>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</si>
  <si>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</si>
  <si>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</si>
  <si>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</si>
  <si>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</si>
  <si>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</si>
  <si>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</si>
  <si>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</si>
  <si>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</si>
  <si>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</si>
  <si>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</si>
  <si>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</si>
  <si>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</si>
  <si>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</si>
  <si>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</si>
  <si>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</si>
  <si>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</si>
  <si>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</si>
  <si>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</si>
  <si>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</si>
  <si>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</si>
  <si>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</si>
  <si>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</si>
  <si>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</si>
  <si>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</si>
  <si>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</si>
  <si>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</si>
  <si>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</si>
  <si>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</si>
  <si>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</si>
  <si>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</si>
  <si>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</si>
  <si>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</si>
  <si>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</si>
  <si>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</si>
  <si>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</si>
  <si>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</si>
  <si>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</si>
  <si>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</si>
  <si>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</si>
  <si>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</si>
  <si>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</si>
  <si>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</si>
  <si>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</si>
  <si>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</si>
  <si>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</si>
  <si>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</si>
  <si>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</si>
  <si>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</si>
  <si>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</si>
  <si>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</si>
  <si>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</si>
  <si>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</si>
  <si>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</si>
  <si>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</si>
  <si>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</si>
  <si>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</si>
  <si>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</si>
  <si>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</si>
  <si>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</si>
  <si>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</si>
  <si>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</si>
  <si>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</si>
  <si>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</si>
  <si>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</si>
  <si>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</si>
  <si>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</si>
  <si>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</si>
  <si>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</si>
  <si>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</si>
  <si>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</si>
  <si>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</si>
  <si>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</si>
  <si>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</si>
  <si>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</si>
  <si>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</si>
  <si>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</si>
  <si>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</si>
  <si>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</si>
  <si>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</si>
  <si>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</si>
  <si>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</si>
  <si>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</si>
  <si>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</si>
  <si>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</si>
  <si>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</si>
  <si>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</si>
  <si>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</si>
  <si>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</si>
  <si>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</si>
  <si>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</si>
  <si>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</si>
  <si>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</si>
  <si>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</si>
  <si>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</si>
  <si>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</si>
  <si>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</si>
  <si>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</si>
  <si>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</si>
  <si>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</si>
  <si>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</si>
  <si>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</si>
  <si>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</si>
  <si>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</si>
  <si>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</si>
  <si>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</si>
  <si>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</si>
  <si>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</si>
  <si>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</si>
  <si>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</si>
  <si>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</si>
  <si>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</si>
  <si>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</si>
  <si>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</si>
  <si>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</si>
  <si>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</si>
  <si>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</si>
  <si>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</si>
  <si>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</si>
  <si>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</si>
  <si>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</si>
  <si>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</si>
  <si>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</si>
  <si>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</si>
  <si>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</si>
  <si>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</si>
  <si>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</si>
  <si>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</si>
  <si>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</si>
  <si>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</si>
  <si>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</si>
  <si>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</si>
  <si>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</si>
  <si>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</si>
  <si>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</si>
  <si>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</si>
  <si>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</si>
  <si>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</si>
  <si>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</si>
  <si>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</si>
  <si>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</si>
  <si>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</si>
  <si>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</si>
  <si>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</si>
  <si>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</si>
  <si>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</si>
  <si>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</si>
  <si>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</si>
  <si>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</si>
  <si>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</si>
  <si>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</si>
  <si>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</si>
  <si>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</si>
  <si>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</si>
  <si>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</si>
  <si>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</si>
  <si>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</si>
  <si>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</si>
  <si>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</si>
  <si>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</si>
  <si>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</si>
  <si>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</si>
  <si>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</si>
  <si>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</si>
  <si>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</si>
  <si>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</si>
  <si>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</si>
  <si>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</si>
  <si>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</si>
  <si>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</si>
  <si>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</si>
  <si>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</si>
  <si>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</si>
  <si>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</si>
  <si>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</si>
  <si>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</si>
  <si>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</si>
  <si>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</si>
  <si>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</si>
  <si>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</si>
  <si>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</si>
  <si>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</si>
  <si>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</si>
  <si>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</si>
  <si>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</si>
  <si>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</si>
  <si>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</si>
  <si>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</si>
  <si>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</si>
  <si>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</si>
  <si>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</si>
  <si>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</si>
  <si>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</si>
  <si>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</si>
  <si>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</si>
  <si>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</si>
  <si>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</si>
  <si>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</si>
  <si>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</si>
  <si>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</si>
  <si>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</si>
  <si>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</si>
  <si>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</si>
  <si>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</si>
  <si>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</si>
  <si>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</si>
  <si>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</si>
  <si>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</si>
  <si>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</si>
  <si>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</si>
  <si>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</si>
  <si>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</si>
  <si>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</si>
  <si>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</si>
  <si>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</si>
  <si>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</si>
  <si>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</si>
  <si>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</si>
  <si>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</si>
  <si>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</si>
  <si>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</si>
  <si>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</si>
  <si>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</si>
  <si>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</si>
  <si>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</si>
  <si>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</si>
  <si>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</si>
  <si>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</si>
  <si>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</si>
  <si>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</si>
  <si>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</si>
  <si>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</si>
  <si>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</si>
  <si>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</si>
  <si>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</si>
  <si>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</si>
  <si>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</si>
  <si>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</si>
  <si>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</si>
  <si>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</si>
  <si>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</si>
  <si>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</si>
  <si>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</si>
  <si>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</si>
  <si>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</si>
  <si>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</si>
  <si>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</si>
  <si>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</si>
  <si>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</si>
  <si>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</si>
  <si>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</si>
  <si>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</si>
  <si>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</si>
  <si>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</si>
  <si>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</si>
  <si>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</si>
  <si>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</si>
  <si>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</si>
  <si>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</si>
  <si>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</si>
  <si>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</si>
  <si>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</si>
  <si>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</si>
  <si>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</si>
  <si>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</si>
  <si>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</si>
  <si>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</si>
  <si>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</si>
  <si>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</si>
  <si>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</si>
  <si>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</si>
  <si>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</si>
  <si>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</si>
  <si>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</si>
  <si>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</si>
  <si>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</si>
  <si>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</si>
  <si>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</si>
  <si>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</si>
  <si>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</si>
  <si>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</si>
  <si>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</si>
  <si>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</si>
  <si>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</si>
  <si>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</si>
  <si>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</si>
  <si>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</si>
  <si>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</si>
  <si>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</si>
  <si>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</si>
  <si>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</si>
  <si>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</si>
  <si>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</si>
  <si>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</si>
  <si>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</si>
  <si>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</si>
  <si>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</si>
  <si>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</si>
  <si>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</si>
  <si>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</si>
  <si>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</si>
  <si>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</si>
  <si>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</si>
  <si>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</si>
  <si>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</si>
  <si>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</si>
  <si>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</si>
  <si>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</si>
  <si>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</si>
  <si>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</si>
  <si>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</si>
  <si>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</si>
  <si>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</si>
  <si>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</si>
  <si>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</si>
  <si>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</si>
  <si>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</si>
  <si>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</si>
  <si>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</si>
  <si>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</si>
  <si>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</si>
  <si>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</si>
  <si>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</si>
  <si>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</si>
  <si>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</si>
  <si>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</si>
  <si>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</si>
  <si>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</si>
  <si>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</si>
  <si>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</si>
  <si>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</si>
  <si>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</si>
  <si>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</si>
  <si>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</si>
  <si>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</si>
  <si>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</si>
  <si>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</si>
  <si>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</si>
  <si>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</si>
  <si>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</si>
  <si>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</si>
  <si>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</si>
  <si>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</si>
  <si>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</si>
  <si>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</si>
  <si>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</si>
  <si>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</si>
  <si>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</si>
  <si>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</si>
  <si>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</si>
  <si>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</si>
  <si>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</si>
  <si>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</si>
  <si>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</si>
  <si>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</si>
  <si>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</si>
  <si>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</si>
  <si>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</si>
  <si>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</si>
  <si>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</si>
  <si>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</si>
  <si>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</si>
  <si>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</si>
  <si>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</si>
  <si>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</si>
  <si>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</si>
  <si>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</si>
  <si>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</si>
  <si>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</si>
  <si>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</si>
  <si>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</si>
  <si>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</si>
  <si>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</si>
  <si>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</si>
  <si>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</si>
  <si>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</si>
  <si>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</si>
  <si>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</si>
  <si>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</si>
  <si>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</si>
  <si>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</si>
  <si>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</si>
  <si>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</si>
  <si>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</si>
  <si>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</si>
  <si>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</si>
  <si>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</si>
  <si>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</si>
  <si>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</si>
  <si>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</si>
  <si>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</si>
  <si>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</si>
  <si>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</si>
  <si>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</si>
  <si>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</si>
  <si>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</si>
  <si>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</si>
  <si>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</si>
  <si>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</si>
  <si>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</si>
  <si>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</si>
  <si>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</si>
  <si>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</si>
  <si>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</si>
  <si>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</si>
  <si>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</si>
  <si>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</si>
  <si>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</si>
  <si>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</si>
  <si>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</si>
  <si>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</si>
  <si>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</si>
  <si>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</si>
  <si>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</si>
  <si>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</si>
  <si>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</si>
  <si>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</si>
  <si>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</si>
  <si>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</si>
  <si>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</si>
  <si>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</si>
  <si>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</si>
  <si>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</si>
  <si>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</si>
  <si>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</si>
  <si>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</si>
  <si>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</si>
  <si>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</si>
  <si>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</si>
  <si>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</si>
  <si>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</si>
  <si>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</si>
  <si>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</si>
  <si>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</si>
  <si>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</si>
  <si>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</si>
  <si>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</si>
  <si>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</si>
  <si>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</si>
  <si>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</si>
  <si>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</si>
  <si>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</si>
  <si>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</si>
  <si>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</si>
  <si>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</si>
  <si>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</si>
  <si>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</si>
  <si>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</si>
  <si>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</si>
  <si>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</si>
  <si>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</si>
  <si>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</si>
  <si>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</si>
  <si>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</si>
  <si>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</si>
  <si>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</si>
  <si>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</si>
  <si>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</si>
  <si>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</si>
  <si>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</si>
  <si>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</si>
  <si>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</si>
  <si>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</si>
  <si>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</si>
  <si>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</si>
  <si>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</si>
  <si>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</si>
  <si>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</si>
  <si>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</si>
  <si>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</si>
  <si>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</si>
  <si>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</si>
  <si>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</si>
  <si>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</si>
  <si>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</si>
  <si>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</si>
  <si>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</si>
  <si>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</si>
  <si>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</si>
  <si>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</si>
  <si>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</si>
  <si>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</si>
  <si>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</si>
  <si>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</si>
  <si>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</si>
  <si>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</si>
  <si>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</si>
  <si>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</si>
  <si>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</si>
  <si>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</si>
  <si>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</si>
  <si>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</si>
  <si>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</si>
  <si>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</si>
  <si>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</si>
  <si>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</si>
  <si>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</si>
  <si>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</si>
  <si>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</si>
  <si>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</si>
  <si>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</si>
  <si>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</si>
  <si>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</si>
  <si>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</si>
  <si>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</si>
  <si>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</si>
  <si>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</si>
  <si>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</si>
  <si>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</si>
  <si>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</si>
  <si>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</si>
  <si>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</si>
  <si>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</si>
  <si>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</si>
  <si>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</si>
  <si>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</si>
  <si>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</si>
  <si>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</si>
  <si>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</si>
  <si>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</si>
  <si>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</si>
  <si>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</si>
  <si>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</si>
  <si>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</si>
  <si>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</si>
  <si>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</si>
  <si>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</si>
  <si>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</si>
  <si>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</si>
  <si>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</si>
  <si>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</si>
  <si>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</si>
  <si>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</si>
  <si>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</si>
  <si>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</si>
  <si>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</si>
  <si>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</si>
  <si>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</si>
  <si>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</si>
  <si>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</si>
  <si>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</si>
  <si>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</si>
  <si>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</si>
  <si>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</si>
  <si>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</si>
  <si>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</si>
  <si>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</si>
  <si>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</si>
  <si>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</si>
  <si>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</si>
  <si>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</si>
  <si>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</si>
  <si>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</si>
  <si>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</si>
  <si>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</si>
  <si>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</si>
  <si>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</si>
  <si>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</si>
  <si>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</si>
  <si>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</si>
  <si>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</si>
  <si>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</si>
  <si>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</si>
  <si>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</si>
  <si>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</si>
  <si>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</si>
  <si>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</si>
  <si>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</si>
  <si>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</si>
  <si>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</si>
  <si>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</si>
  <si>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</si>
  <si>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</si>
  <si>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</si>
  <si>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</si>
  <si>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</si>
  <si>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</si>
  <si>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</si>
  <si>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</si>
  <si>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</si>
  <si>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</si>
  <si>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</si>
  <si>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</si>
  <si>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</si>
  <si>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</si>
  <si>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</si>
  <si>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</si>
  <si>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</si>
  <si>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</si>
  <si>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</si>
  <si>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</si>
  <si>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</si>
  <si>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</si>
  <si>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</si>
  <si>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</si>
  <si>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</si>
  <si>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</si>
  <si>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</si>
  <si>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</si>
  <si>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</si>
  <si>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</si>
  <si>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</si>
  <si>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</si>
  <si>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</si>
  <si>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</si>
  <si>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</si>
  <si>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</si>
  <si>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</si>
  <si>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</si>
  <si>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</si>
  <si>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</si>
  <si>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</si>
  <si>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</si>
  <si>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</si>
  <si>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</si>
  <si>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</si>
  <si>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</si>
  <si>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</si>
  <si>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</si>
  <si>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</si>
  <si>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</si>
  <si>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</si>
  <si>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</si>
  <si>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</si>
  <si>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</si>
  <si>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</si>
  <si>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</si>
  <si>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</si>
  <si>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</si>
  <si>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</si>
  <si>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</si>
  <si>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</si>
  <si>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</si>
  <si>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</si>
  <si>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</si>
  <si>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</si>
  <si>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</si>
  <si>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</si>
  <si>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</si>
  <si>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</si>
  <si>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</si>
  <si>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</si>
  <si>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</si>
  <si>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</si>
  <si>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</si>
  <si>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</si>
  <si>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</si>
  <si>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</si>
  <si>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</si>
  <si>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</si>
  <si>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</si>
  <si>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</si>
  <si>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</si>
  <si>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</si>
  <si>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</si>
  <si>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</si>
  <si>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</si>
  <si>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</si>
  <si>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</si>
  <si>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</si>
  <si>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</si>
  <si>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</si>
  <si>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</si>
  <si>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</si>
  <si>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</si>
  <si>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</si>
  <si>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</si>
  <si>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</si>
  <si>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</si>
  <si>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</si>
  <si>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</si>
  <si>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</si>
  <si>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</si>
  <si>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</si>
  <si>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</si>
  <si>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</si>
  <si>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</si>
  <si>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</si>
  <si>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</si>
  <si>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</si>
  <si>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</si>
  <si>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</si>
  <si>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</si>
  <si>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</si>
  <si>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</si>
  <si>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</si>
  <si>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</si>
  <si>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</si>
  <si>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</si>
  <si>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</si>
  <si>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</si>
  <si>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</si>
  <si>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</si>
  <si>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</si>
  <si>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</si>
  <si>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</si>
  <si>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</si>
  <si>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</si>
  <si>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</si>
  <si>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</si>
  <si>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</si>
  <si>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</si>
  <si>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</si>
  <si>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</si>
  <si>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</si>
  <si>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</si>
  <si>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</si>
  <si>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</si>
  <si>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</si>
  <si>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</si>
  <si>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</si>
  <si>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</si>
  <si>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</si>
  <si>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</si>
  <si>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</si>
  <si>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</si>
  <si>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</si>
  <si>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</si>
  <si>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</si>
  <si>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</si>
  <si>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</si>
  <si>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</si>
  <si>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</si>
  <si>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</si>
  <si>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</si>
  <si>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</si>
  <si>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</si>
  <si>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</si>
  <si>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</si>
  <si>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</si>
  <si>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</si>
  <si>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</si>
  <si>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</si>
  <si>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</si>
  <si>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</si>
  <si>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</si>
  <si>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</si>
  <si>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</si>
  <si>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</si>
  <si>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</si>
  <si>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</si>
  <si>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</si>
  <si>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</si>
  <si>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</si>
  <si>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</si>
  <si>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</si>
  <si>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</si>
  <si>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</si>
  <si>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</si>
  <si>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</si>
  <si>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</si>
  <si>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</si>
  <si>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</si>
  <si>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</si>
  <si>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</si>
  <si>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</si>
  <si>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</si>
  <si>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</si>
  <si>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</si>
  <si>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</si>
  <si>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</si>
  <si>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</si>
  <si>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</si>
  <si>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</si>
  <si>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</si>
  <si>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</si>
  <si>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</si>
  <si>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</si>
  <si>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</si>
  <si>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</si>
  <si>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</si>
  <si>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</si>
  <si>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</si>
  <si>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</si>
  <si>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</si>
  <si>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</si>
  <si>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</si>
  <si>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</si>
  <si>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</si>
  <si>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</si>
  <si>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</si>
  <si>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</si>
  <si>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</si>
  <si>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</si>
  <si>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</si>
  <si>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</si>
  <si>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</si>
  <si>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</si>
  <si>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</si>
  <si>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</si>
  <si>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</si>
  <si>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</si>
  <si>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</si>
  <si>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</si>
  <si>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</si>
  <si>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</si>
  <si>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</si>
  <si>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</si>
  <si>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</si>
  <si>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</si>
  <si>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</si>
  <si>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</si>
  <si>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</si>
  <si>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</si>
  <si>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</si>
  <si>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</si>
  <si>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</si>
  <si>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</si>
  <si>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</si>
  <si>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</si>
  <si>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</si>
  <si>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</si>
  <si>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</si>
  <si>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</si>
  <si>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</si>
  <si>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</si>
  <si>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</si>
  <si>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</si>
  <si>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</si>
  <si>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</si>
  <si>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</si>
  <si>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</si>
  <si>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</si>
  <si>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</si>
  <si>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</si>
  <si>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</si>
  <si>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</si>
  <si>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</si>
  <si>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</si>
  <si>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</si>
  <si>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</si>
  <si>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</si>
  <si>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</si>
  <si>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</si>
  <si>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</si>
  <si>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</si>
  <si>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</si>
  <si>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</si>
  <si>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</si>
  <si>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</si>
  <si>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</si>
  <si>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</si>
  <si>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</si>
  <si>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</si>
  <si>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</si>
  <si>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</si>
  <si>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</si>
  <si>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</si>
  <si>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</si>
  <si>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</si>
  <si>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</si>
  <si>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</si>
  <si>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</si>
  <si>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</si>
  <si>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</si>
  <si>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</si>
  <si>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</si>
  <si>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</si>
  <si>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</si>
  <si>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</si>
  <si>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</si>
  <si>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</si>
  <si>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</si>
  <si>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</si>
  <si>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</si>
  <si>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</si>
  <si>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</si>
  <si>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</si>
  <si>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</si>
  <si>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</si>
  <si>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</si>
  <si>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</si>
  <si>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</si>
  <si>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</si>
  <si>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</si>
  <si>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</si>
  <si>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</si>
  <si>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</si>
  <si>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</si>
  <si>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</si>
  <si>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</si>
  <si>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</si>
  <si>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</si>
  <si>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</si>
  <si>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</si>
  <si>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</si>
  <si>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</si>
  <si>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</si>
  <si>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</si>
  <si>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</si>
  <si>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</si>
  <si>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</si>
  <si>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</si>
  <si>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</si>
  <si>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</si>
  <si>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</si>
  <si>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</si>
  <si>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</si>
  <si>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</si>
  <si>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</si>
  <si>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</si>
  <si>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</si>
  <si>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</si>
  <si>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</si>
  <si>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</si>
  <si>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</si>
  <si>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</si>
  <si>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</si>
  <si>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</si>
  <si>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</si>
  <si>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</si>
  <si>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</si>
  <si>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</si>
  <si>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</si>
  <si>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</si>
  <si>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</si>
  <si>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</si>
  <si>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</si>
  <si>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</si>
  <si>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</si>
  <si>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</si>
  <si>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</si>
  <si>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</si>
  <si>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</si>
  <si>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</si>
  <si>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</si>
  <si>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</si>
  <si>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</si>
  <si>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</si>
  <si>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</si>
  <si>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</si>
  <si>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</si>
  <si>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</si>
  <si>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</si>
  <si>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</si>
  <si>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</si>
  <si>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</si>
  <si>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</si>
  <si>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</si>
  <si>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</si>
  <si>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</si>
  <si>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</si>
  <si>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</si>
  <si>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</si>
  <si>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</si>
  <si>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</si>
  <si>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</si>
  <si>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</si>
  <si>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</si>
  <si>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</si>
  <si>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</si>
  <si>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</si>
  <si>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</si>
  <si>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</si>
  <si>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</si>
  <si>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</si>
  <si>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</si>
  <si>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</si>
  <si>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</si>
  <si>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</si>
  <si>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</si>
  <si>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</si>
  <si>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</si>
  <si>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</si>
  <si>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</si>
  <si>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</si>
  <si>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</si>
  <si>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</si>
  <si>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</si>
  <si>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</si>
  <si>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</si>
  <si>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</si>
  <si>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</si>
  <si>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</si>
  <si>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</si>
  <si>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</si>
  <si>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</si>
  <si>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</si>
  <si>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</si>
  <si>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</si>
  <si>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</si>
  <si>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</si>
  <si>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</si>
  <si>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</si>
  <si>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</si>
  <si>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</si>
  <si>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</si>
  <si>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</si>
  <si>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</si>
  <si>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</si>
  <si>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</si>
  <si>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</si>
  <si>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</si>
  <si>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</si>
  <si>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</si>
  <si>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</si>
  <si>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</si>
  <si>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</si>
  <si>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</si>
  <si>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</si>
  <si>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</si>
  <si>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</si>
  <si>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</si>
  <si>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</si>
  <si>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</si>
  <si>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</si>
  <si>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</si>
  <si>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</si>
  <si>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</si>
  <si>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</si>
  <si>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</si>
  <si>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</si>
  <si>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</si>
  <si>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</si>
  <si>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</si>
  <si>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</si>
  <si>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</si>
  <si>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</si>
  <si>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</si>
  <si>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</si>
  <si>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</si>
  <si>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</si>
  <si>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</si>
  <si>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</si>
  <si>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</si>
  <si>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</si>
  <si>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</si>
  <si>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</si>
  <si>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</si>
  <si>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</si>
  <si>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</si>
  <si>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</si>
  <si>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</si>
  <si>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</si>
  <si>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</si>
  <si>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</si>
  <si>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</si>
  <si>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</si>
  <si>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</si>
  <si>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</si>
  <si>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</si>
  <si>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</si>
  <si>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</si>
  <si>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</si>
  <si>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</si>
  <si>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</si>
  <si>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</si>
  <si>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</si>
  <si>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</si>
  <si>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</si>
  <si>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</si>
  <si>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</si>
  <si>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</si>
  <si>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</si>
  <si>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</si>
  <si>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</si>
  <si>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</si>
  <si>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</si>
  <si>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</si>
  <si>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</si>
  <si>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</si>
  <si>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</si>
  <si>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</si>
  <si>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</si>
  <si>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</si>
  <si>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</si>
  <si>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</si>
  <si>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</si>
  <si>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</si>
  <si>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</si>
  <si>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</si>
  <si>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</si>
  <si>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</si>
  <si>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</si>
  <si>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</si>
  <si>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</si>
  <si>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</si>
  <si>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</si>
  <si>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</si>
  <si>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</si>
  <si>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</si>
  <si>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</si>
  <si>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</si>
  <si>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</si>
  <si>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</si>
  <si>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</si>
  <si>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</si>
  <si>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</si>
  <si>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</si>
  <si>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</si>
  <si>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</si>
  <si>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</si>
  <si>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</si>
  <si>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</si>
  <si>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</si>
  <si>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</si>
  <si>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</si>
  <si>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</si>
  <si>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</si>
  <si>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</si>
  <si>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</si>
  <si>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</si>
  <si>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</si>
  <si>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</si>
  <si>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</si>
  <si>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</si>
  <si>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</si>
  <si>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</si>
  <si>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</si>
  <si>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</si>
  <si>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</si>
  <si>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</si>
  <si>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</si>
  <si>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</si>
  <si>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</si>
  <si>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</si>
  <si>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</si>
  <si>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</si>
  <si>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</si>
  <si>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</si>
  <si>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</si>
  <si>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</si>
  <si>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</si>
  <si>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</si>
  <si>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</si>
  <si>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</si>
  <si>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</si>
  <si>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</si>
  <si>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</si>
  <si>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</si>
  <si>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</si>
  <si>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</si>
  <si>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</si>
  <si>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</si>
  <si>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</si>
  <si>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</si>
  <si>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</si>
  <si>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</si>
  <si>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</si>
  <si>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</si>
  <si>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</si>
  <si>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</si>
  <si>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</si>
  <si>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</si>
  <si>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</si>
  <si>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</si>
  <si>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</si>
  <si>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</si>
  <si>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</si>
  <si>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</si>
  <si>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</si>
  <si>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</si>
  <si>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</si>
  <si>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</si>
  <si>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</si>
  <si>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</si>
  <si>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</si>
  <si>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</si>
  <si>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</si>
  <si>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</si>
  <si>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</si>
  <si>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</si>
  <si>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</si>
  <si>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</si>
  <si>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</si>
  <si>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</si>
  <si>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</si>
  <si>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</si>
  <si>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</si>
  <si>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</si>
  <si>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</si>
  <si>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</si>
  <si>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</si>
  <si>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</si>
  <si>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</si>
  <si>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</si>
  <si>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</si>
  <si>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</si>
  <si>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</si>
  <si>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</si>
  <si>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</si>
  <si>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</si>
  <si>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</si>
  <si>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</si>
  <si>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</si>
  <si>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</si>
  <si>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</si>
  <si>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</si>
  <si>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</si>
  <si>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</si>
  <si>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</si>
  <si>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</si>
  <si>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</si>
  <si>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</si>
  <si>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</si>
  <si>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</si>
  <si>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</si>
  <si>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</si>
  <si>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</si>
  <si>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</si>
  <si>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</si>
  <si>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</si>
  <si>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</si>
  <si>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</si>
  <si>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</si>
  <si>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</si>
  <si>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</si>
  <si>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</si>
  <si>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</si>
  <si>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</si>
  <si>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</si>
  <si>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</si>
  <si>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</si>
  <si>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</si>
  <si>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</si>
  <si>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</si>
  <si>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</si>
  <si>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</si>
  <si>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</si>
  <si>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</si>
  <si>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</si>
  <si>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</si>
  <si>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</si>
  <si>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</si>
  <si>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</si>
  <si>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</si>
  <si>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</si>
  <si>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</si>
  <si>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</si>
  <si>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</si>
  <si>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</si>
  <si>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</si>
  <si>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</si>
  <si>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</si>
  <si>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</si>
  <si>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</si>
  <si>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</si>
  <si>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</si>
  <si>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</si>
  <si>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</si>
  <si>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</si>
  <si>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</si>
  <si>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</si>
  <si>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</si>
  <si>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</si>
  <si>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</si>
  <si>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</si>
  <si>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</si>
  <si>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</si>
  <si>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</si>
  <si>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</si>
  <si>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</si>
  <si>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</si>
  <si>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</si>
  <si>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</si>
  <si>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</si>
  <si>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</si>
  <si>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</si>
  <si>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</si>
  <si>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</si>
  <si>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</si>
  <si>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</si>
  <si>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</si>
  <si>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</si>
  <si>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</si>
  <si>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</si>
  <si>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</si>
  <si>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</si>
  <si>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</si>
  <si>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</si>
  <si>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</si>
  <si>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</si>
  <si>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</si>
  <si>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</si>
  <si>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</si>
  <si>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</si>
  <si>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</si>
  <si>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</si>
  <si>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</si>
  <si>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</si>
  <si>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</si>
  <si>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</si>
  <si>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</si>
  <si>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</si>
  <si>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</si>
  <si>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</si>
  <si>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</si>
  <si>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</si>
  <si>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</si>
  <si>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</si>
  <si>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</si>
  <si>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</si>
  <si>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</si>
  <si>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</si>
  <si>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</si>
  <si>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</si>
  <si>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</si>
  <si>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</si>
  <si>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</si>
  <si>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</si>
  <si>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</si>
  <si>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</si>
  <si>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</si>
  <si>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</si>
  <si>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</si>
  <si>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</si>
  <si>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</si>
  <si>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</si>
  <si>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</si>
  <si>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</si>
  <si>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</si>
  <si>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</si>
  <si>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</si>
  <si>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</si>
  <si>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</si>
  <si>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</si>
  <si>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</si>
  <si>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</si>
  <si>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</si>
  <si>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</si>
  <si>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</si>
  <si>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</si>
  <si>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</si>
  <si>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</si>
  <si>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</si>
  <si>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</si>
  <si>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</si>
  <si>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</si>
  <si>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</si>
  <si>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</si>
  <si>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</si>
  <si>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</si>
  <si>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</si>
  <si>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</si>
  <si>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</si>
  <si>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</si>
  <si>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</si>
  <si>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</si>
  <si>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</si>
  <si>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</si>
  <si>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</si>
  <si>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</si>
  <si>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</si>
  <si>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</si>
  <si>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</si>
  <si>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</si>
  <si>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</si>
  <si>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</si>
  <si>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</si>
  <si>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</si>
  <si>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</si>
  <si>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</si>
  <si>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</si>
  <si>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</si>
  <si>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</si>
  <si>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</si>
  <si>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</si>
  <si>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</si>
  <si>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</si>
  <si>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</si>
  <si>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</si>
  <si>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</si>
  <si>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</si>
  <si>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</si>
  <si>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</si>
  <si>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</si>
  <si>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</si>
  <si>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</si>
  <si>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</si>
  <si>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</si>
  <si>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</si>
  <si>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</si>
  <si>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</si>
  <si>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</si>
  <si>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</si>
  <si>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</si>
  <si>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</si>
  <si>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</si>
  <si>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</si>
  <si>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</si>
  <si>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</si>
  <si>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</si>
  <si>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</si>
  <si>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</si>
  <si>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</si>
  <si>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</si>
  <si>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</si>
  <si>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</si>
  <si>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</si>
  <si>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</si>
  <si>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</si>
  <si>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</si>
  <si>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</si>
  <si>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</si>
  <si>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</si>
  <si>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</si>
  <si>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</si>
  <si>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</si>
  <si>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</si>
  <si>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</si>
  <si>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</si>
  <si>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</si>
  <si>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</si>
  <si>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</si>
  <si>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</si>
  <si>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</si>
  <si>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</si>
  <si>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</si>
  <si>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</si>
  <si>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</si>
  <si>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</si>
  <si>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</si>
  <si>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</si>
  <si>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</si>
  <si>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</si>
  <si>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</si>
  <si>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</si>
  <si>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</si>
  <si>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</si>
  <si>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</si>
  <si>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</si>
  <si>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</si>
  <si>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</si>
  <si>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</si>
  <si>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</si>
  <si>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</si>
  <si>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</si>
  <si>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</si>
  <si>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</si>
  <si>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</si>
  <si>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</si>
  <si>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</si>
  <si>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</si>
  <si>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</si>
  <si>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</si>
  <si>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</si>
  <si>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</si>
  <si>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</si>
  <si>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</si>
  <si>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</si>
  <si>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</si>
  <si>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</si>
  <si>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</si>
  <si>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</si>
  <si>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</si>
  <si>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</si>
  <si>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</si>
  <si>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</si>
  <si>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</si>
  <si>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</si>
  <si>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</si>
  <si>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</si>
  <si>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</si>
  <si>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</si>
  <si>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</si>
  <si>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</si>
  <si>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</si>
  <si>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</si>
  <si>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</si>
  <si>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</si>
  <si>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</si>
  <si>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</si>
  <si>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</si>
  <si>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</si>
  <si>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</si>
  <si>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</si>
  <si>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</si>
  <si>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</si>
  <si>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</si>
  <si>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</si>
  <si>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</si>
  <si>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</si>
  <si>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</si>
  <si>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</si>
  <si>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</si>
  <si>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</si>
  <si>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</si>
  <si>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</si>
  <si>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</si>
  <si>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</si>
  <si>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</si>
  <si>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</si>
  <si>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</si>
  <si>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</si>
  <si>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</si>
  <si>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</si>
  <si>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</si>
  <si>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</si>
  <si>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</si>
  <si>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</si>
  <si>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</si>
  <si>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</si>
  <si>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</si>
  <si>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</si>
  <si>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</si>
  <si>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</si>
  <si>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</si>
  <si>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</si>
  <si>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</si>
  <si>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</si>
  <si>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</si>
  <si>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</si>
  <si>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</si>
  <si>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</si>
  <si>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</si>
  <si>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</si>
  <si>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</si>
  <si>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</si>
  <si>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</si>
  <si>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</si>
  <si>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</si>
  <si>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</si>
  <si>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</si>
  <si>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</si>
  <si>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</si>
  <si>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</si>
  <si>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</si>
  <si>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</si>
  <si>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</si>
  <si>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</si>
  <si>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</si>
  <si>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</si>
  <si>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</si>
  <si>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</si>
  <si>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</si>
  <si>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</si>
  <si>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</si>
  <si>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</si>
  <si>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</si>
  <si>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</si>
  <si>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</si>
  <si>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</si>
  <si>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</si>
  <si>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</si>
  <si>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</si>
  <si>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</si>
  <si>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</si>
  <si>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</si>
  <si>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</si>
  <si>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</si>
  <si>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</si>
  <si>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</si>
  <si>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</si>
  <si>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</si>
  <si>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</si>
  <si>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</si>
  <si>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</si>
  <si>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</si>
  <si>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</si>
  <si>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</si>
  <si>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</si>
  <si>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</si>
  <si>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</si>
  <si>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</si>
  <si>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</si>
  <si>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</si>
  <si>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</si>
  <si>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</si>
  <si>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</si>
  <si>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</si>
  <si>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</si>
  <si>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</si>
  <si>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</si>
  <si>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</si>
  <si>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</si>
  <si>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</si>
  <si>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</si>
  <si>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</si>
  <si>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</si>
  <si>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</si>
  <si>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</si>
  <si>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</si>
  <si>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</si>
  <si>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</si>
  <si>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</si>
  <si>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</si>
  <si>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</si>
  <si>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</si>
  <si>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</si>
  <si>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</si>
  <si>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</si>
  <si>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</si>
  <si>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</si>
  <si>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</si>
  <si>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</si>
  <si>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</si>
  <si>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</si>
  <si>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</si>
  <si>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</si>
  <si>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</si>
  <si>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</si>
  <si>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</si>
  <si>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</si>
  <si>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</si>
  <si>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</si>
  <si>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</si>
  <si>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</si>
  <si>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</si>
  <si>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</si>
  <si>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</si>
  <si>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</si>
  <si>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</si>
  <si>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</si>
  <si>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</si>
  <si>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</si>
  <si>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</si>
  <si>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</si>
  <si>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</si>
  <si>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</si>
  <si>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</si>
  <si>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</si>
  <si>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</si>
  <si>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</si>
  <si>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</si>
  <si>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</si>
  <si>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</si>
  <si>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</si>
  <si>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</si>
  <si>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</si>
  <si>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</si>
  <si>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</si>
  <si>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</si>
  <si>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</si>
  <si>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</si>
  <si>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</si>
  <si>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</si>
  <si>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</si>
  <si>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</si>
  <si>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</si>
  <si>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</si>
  <si>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</si>
  <si>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</si>
  <si>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</si>
  <si>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</si>
  <si>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</si>
  <si>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</si>
  <si>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</si>
  <si>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</si>
  <si>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</si>
  <si>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</si>
  <si>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</si>
  <si>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</si>
  <si>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</si>
  <si>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</si>
  <si>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</si>
  <si>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</si>
  <si>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</si>
  <si>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</si>
  <si>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</si>
  <si>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</si>
  <si>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</si>
  <si>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</si>
  <si>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</si>
  <si>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</si>
  <si>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</si>
  <si>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</si>
  <si>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</si>
  <si>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</si>
  <si>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</si>
  <si>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</si>
  <si>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</si>
  <si>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</si>
  <si>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</si>
  <si>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</si>
  <si>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</si>
  <si>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</si>
  <si>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</si>
  <si>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</si>
  <si>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</si>
  <si>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</si>
  <si>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</si>
  <si>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</si>
  <si>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</si>
  <si>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</si>
  <si>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</si>
  <si>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</si>
  <si>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</si>
  <si>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</si>
  <si>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</si>
  <si>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</si>
  <si>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</si>
  <si>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</si>
  <si>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</si>
  <si>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</si>
  <si>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</si>
  <si>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</si>
  <si>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</si>
  <si>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</si>
  <si>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</si>
  <si>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</si>
  <si>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</si>
  <si>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</si>
  <si>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</si>
  <si>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</si>
  <si>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</si>
  <si>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</si>
  <si>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</si>
  <si>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</si>
  <si>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</si>
  <si>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</si>
  <si>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</si>
  <si>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</si>
  <si>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</si>
  <si>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</si>
  <si>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</si>
  <si>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</si>
  <si>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</si>
  <si>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</si>
  <si>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</si>
  <si>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</si>
  <si>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</si>
  <si>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</si>
  <si>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</si>
  <si>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</si>
  <si>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</si>
  <si>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</si>
  <si>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</si>
  <si>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</si>
  <si>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</si>
  <si>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</si>
  <si>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</si>
  <si>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</si>
  <si>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</si>
  <si>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</si>
  <si>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</si>
  <si>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</si>
  <si>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</si>
  <si>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</si>
  <si>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</si>
  <si>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</si>
  <si>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</si>
  <si>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</si>
  <si>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</si>
  <si>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</si>
  <si>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</si>
  <si>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</si>
  <si>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</si>
  <si>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</si>
  <si>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</si>
  <si>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</si>
  <si>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</si>
  <si>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</si>
  <si>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</si>
  <si>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</si>
  <si>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</si>
  <si>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</si>
  <si>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</si>
  <si>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</si>
  <si>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</si>
  <si>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</si>
  <si>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</si>
  <si>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</si>
  <si>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</si>
  <si>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</si>
  <si>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</si>
  <si>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</si>
  <si>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</si>
  <si>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</si>
  <si>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</si>
  <si>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</si>
  <si>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</si>
  <si>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</si>
  <si>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</si>
  <si>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</si>
  <si>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</si>
  <si>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</si>
  <si>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</si>
  <si>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</si>
  <si>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</si>
  <si>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</si>
  <si>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</si>
  <si>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</si>
  <si>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</si>
  <si>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</si>
  <si>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</si>
  <si>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</si>
  <si>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</si>
  <si>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</si>
  <si>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</si>
  <si>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</si>
  <si>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</si>
  <si>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</si>
  <si>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</si>
  <si>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</si>
  <si>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</si>
  <si>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</si>
  <si>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</si>
  <si>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</si>
  <si>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</si>
  <si>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</si>
  <si>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</si>
  <si>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</si>
  <si>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</si>
  <si>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</si>
  <si>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</si>
  <si>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</si>
  <si>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</si>
  <si>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</si>
  <si>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</si>
  <si>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</si>
  <si>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</si>
  <si>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</si>
  <si>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</si>
  <si>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</si>
  <si>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</si>
  <si>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</si>
  <si>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</si>
  <si>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</si>
  <si>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</si>
  <si>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</si>
  <si>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</si>
  <si>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</si>
  <si>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</si>
  <si>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</si>
  <si>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</si>
  <si>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</si>
  <si>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</si>
  <si>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</si>
  <si>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</si>
  <si>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</si>
  <si>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</si>
  <si>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</si>
  <si>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</si>
  <si>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</si>
  <si>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</si>
  <si>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</si>
  <si>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</si>
  <si>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</si>
  <si>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</si>
  <si>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</si>
  <si>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</si>
  <si>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</si>
  <si>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</si>
  <si>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</si>
  <si>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</si>
  <si>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</si>
  <si>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</si>
  <si>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</si>
  <si>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</si>
  <si>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</si>
  <si>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</si>
  <si>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</si>
  <si>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</si>
  <si>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</si>
  <si>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</si>
  <si>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</si>
  <si>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</si>
  <si>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</si>
  <si>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</si>
  <si>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</si>
  <si>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</si>
  <si>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</si>
  <si>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</si>
  <si>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</si>
  <si>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</si>
  <si>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</si>
  <si>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</si>
  <si>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</si>
  <si>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</si>
  <si>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</si>
  <si>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</si>
  <si>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</si>
  <si>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</si>
  <si>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</si>
  <si>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</si>
  <si>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</si>
  <si>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</si>
  <si>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</si>
  <si>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</si>
  <si>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</si>
  <si>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</si>
  <si>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</si>
  <si>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</si>
  <si>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</si>
  <si>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</si>
  <si>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</si>
  <si>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</si>
  <si>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</si>
  <si>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</si>
  <si>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</si>
  <si>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</si>
  <si>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</si>
  <si>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</si>
  <si>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</si>
  <si>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</si>
  <si>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</si>
  <si>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</si>
  <si>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</si>
  <si>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</si>
  <si>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</si>
  <si>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</si>
  <si>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</si>
  <si>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</si>
  <si>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</si>
  <si>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</si>
  <si>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</si>
  <si>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</si>
  <si>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</si>
  <si>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</si>
  <si>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</si>
  <si>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</si>
  <si>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</si>
  <si>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</si>
  <si>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</si>
  <si>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</si>
  <si>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</si>
  <si>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</si>
  <si>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</si>
  <si>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</si>
  <si>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</si>
  <si>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</si>
  <si>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</si>
  <si>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</si>
  <si>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</si>
  <si>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</si>
  <si>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</si>
  <si>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</si>
  <si>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</si>
  <si>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</si>
  <si>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</si>
  <si>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</si>
  <si>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</si>
  <si>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</si>
  <si>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</si>
  <si>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</si>
  <si>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</si>
  <si>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</si>
  <si>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</si>
  <si>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</si>
  <si>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</si>
  <si>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</si>
  <si>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</si>
  <si>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</si>
  <si>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</si>
  <si>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</si>
  <si>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</si>
  <si>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</si>
  <si>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</si>
  <si>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</si>
  <si>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</si>
  <si>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</si>
  <si>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</si>
  <si>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</si>
  <si>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</si>
  <si>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</si>
  <si>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</si>
  <si>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</si>
  <si>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</si>
  <si>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</si>
  <si>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</si>
  <si>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</si>
  <si>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</si>
  <si>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</si>
  <si>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</si>
  <si>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</si>
  <si>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</si>
  <si>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</si>
  <si>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</si>
  <si>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</si>
  <si>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</si>
  <si>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</si>
  <si>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</si>
  <si>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</si>
  <si>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</si>
  <si>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</si>
  <si>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</si>
  <si>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</si>
  <si>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</si>
  <si>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</si>
  <si>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</si>
  <si>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</si>
  <si>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</si>
  <si>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</si>
  <si>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</si>
  <si>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</si>
  <si>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</si>
  <si>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</si>
  <si>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</si>
  <si>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</si>
  <si>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</si>
  <si>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</si>
  <si>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</si>
  <si>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</si>
  <si>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</si>
  <si>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</si>
  <si>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</si>
  <si>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</si>
  <si>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</si>
  <si>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</si>
  <si>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</si>
  <si>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</si>
  <si>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</si>
  <si>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</si>
  <si>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</si>
  <si>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</si>
  <si>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</si>
  <si>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</si>
  <si>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</si>
  <si>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</si>
  <si>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</si>
  <si>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</si>
  <si>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</si>
  <si>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</si>
  <si>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</si>
  <si>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</si>
  <si>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</si>
  <si>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</si>
  <si>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</si>
  <si>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</si>
  <si>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</si>
  <si>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</si>
  <si>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</si>
  <si>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</si>
  <si>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</si>
  <si>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</si>
  <si>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</si>
  <si>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</si>
  <si>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</si>
  <si>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</si>
  <si>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</si>
  <si>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</si>
  <si>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</si>
  <si>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</si>
  <si>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</si>
  <si>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</si>
  <si>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</si>
  <si>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</si>
  <si>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</si>
  <si>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</si>
  <si>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</si>
  <si>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</si>
  <si>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</si>
  <si>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</si>
  <si>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</si>
  <si>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</si>
  <si>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</si>
  <si>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</si>
  <si>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</si>
  <si>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</si>
  <si>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</si>
  <si>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</si>
  <si>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</si>
  <si>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</si>
  <si>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</si>
  <si>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</si>
  <si>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</si>
  <si>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</si>
  <si>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</si>
  <si>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</si>
  <si>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</si>
  <si>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</si>
  <si>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</si>
  <si>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</si>
  <si>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</si>
  <si>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</si>
  <si>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</si>
  <si>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</si>
  <si>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</si>
  <si>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</si>
  <si>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</si>
  <si>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</si>
  <si>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</si>
  <si>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</si>
  <si>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</si>
  <si>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</si>
  <si>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</si>
  <si>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</si>
  <si>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</si>
  <si>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</si>
  <si>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</si>
  <si>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</si>
  <si>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</si>
  <si>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</si>
  <si>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</si>
  <si>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</si>
  <si>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</si>
  <si>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</si>
  <si>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</si>
  <si>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</si>
  <si>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</si>
  <si>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</si>
  <si>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</si>
  <si>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</si>
  <si>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</si>
  <si>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</si>
  <si>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</si>
  <si>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</si>
  <si>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</si>
  <si>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</si>
  <si>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</si>
  <si>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</si>
  <si>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</si>
  <si>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</si>
  <si>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</si>
  <si>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</si>
  <si>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</si>
  <si>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</si>
  <si>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</si>
  <si>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</si>
  <si>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</si>
  <si>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</si>
  <si>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</si>
  <si>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</si>
  <si>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</si>
  <si>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</si>
  <si>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</si>
  <si>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</si>
  <si>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</si>
  <si>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</si>
  <si>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</si>
  <si>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</si>
  <si>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</si>
  <si>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</si>
  <si>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</si>
  <si>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</si>
  <si>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</si>
  <si>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</si>
  <si>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</si>
  <si>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</si>
  <si>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</si>
  <si>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</si>
  <si>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</si>
  <si>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</si>
  <si>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</si>
  <si>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</si>
  <si>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</si>
  <si>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</si>
  <si>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</si>
  <si>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</si>
  <si>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</si>
  <si>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</si>
  <si>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</si>
  <si>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</si>
  <si>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</si>
  <si>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</si>
  <si>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</si>
  <si>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</si>
  <si>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</si>
  <si>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</si>
  <si>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</si>
  <si>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</si>
  <si>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</si>
  <si>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</si>
  <si>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</si>
  <si>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</si>
  <si>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</si>
  <si>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</si>
  <si>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</si>
  <si>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</si>
  <si>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</si>
  <si>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</si>
  <si>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</si>
  <si>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</si>
  <si>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</si>
  <si>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</si>
  <si>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</si>
  <si>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</si>
  <si>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</si>
  <si>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</si>
  <si>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</si>
  <si>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</si>
  <si>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</si>
  <si>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</si>
  <si>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</si>
  <si>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</si>
  <si>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</si>
  <si>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</si>
  <si>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</si>
  <si>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</si>
  <si>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</si>
  <si>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</si>
  <si>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</si>
  <si>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</si>
  <si>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</si>
  <si>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</si>
  <si>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</si>
  <si>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</si>
  <si>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</si>
  <si>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</si>
  <si>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</si>
  <si>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</si>
  <si>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</si>
  <si>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</si>
  <si>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</si>
  <si>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</si>
  <si>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</si>
  <si>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</si>
  <si>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</si>
  <si>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</si>
  <si>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</si>
  <si>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</si>
  <si>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</si>
  <si>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</si>
  <si>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</si>
  <si>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</si>
  <si>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</si>
  <si>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</si>
  <si>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</si>
  <si>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</si>
  <si>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</si>
  <si>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</si>
  <si>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</si>
  <si>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</si>
  <si>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</si>
  <si>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</si>
  <si>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</si>
  <si>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</si>
  <si>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</si>
  <si>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</si>
  <si>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</si>
  <si>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</si>
  <si>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</si>
  <si>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</si>
  <si>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</si>
  <si>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</si>
  <si>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</si>
  <si>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</si>
  <si>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</si>
  <si>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</si>
  <si>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</si>
  <si>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</si>
  <si>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</si>
  <si>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</si>
  <si>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</si>
  <si>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</si>
  <si>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</si>
  <si>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</si>
  <si>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</si>
  <si>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</si>
  <si>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</si>
  <si>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</si>
  <si>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</si>
  <si>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</si>
  <si>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</si>
  <si>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</si>
  <si>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</si>
  <si>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</si>
  <si>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</si>
  <si>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</si>
  <si>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</si>
  <si>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</si>
  <si>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</si>
  <si>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</si>
  <si>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</si>
  <si>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</si>
  <si>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</si>
  <si>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</si>
  <si>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</si>
  <si>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</si>
  <si>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</si>
  <si>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</si>
  <si>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</si>
  <si>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</si>
  <si>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</si>
  <si>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</si>
  <si>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</si>
  <si>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</si>
  <si>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</si>
  <si>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</si>
  <si>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</si>
  <si>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</si>
  <si>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</si>
  <si>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</si>
  <si>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</si>
  <si>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</si>
  <si>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</si>
  <si>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</si>
  <si>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</si>
  <si>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</si>
  <si>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</si>
  <si>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</si>
  <si>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</si>
  <si>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</si>
  <si>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</si>
  <si>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</si>
  <si>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</si>
  <si>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</si>
  <si>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</si>
  <si>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</si>
  <si>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</si>
  <si>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</si>
  <si>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</si>
  <si>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</si>
  <si>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</si>
  <si>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</si>
  <si>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</si>
  <si>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</si>
  <si>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</si>
  <si>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</si>
  <si>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</si>
  <si>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</si>
  <si>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</si>
  <si>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</si>
  <si>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</si>
  <si>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</si>
  <si>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</si>
  <si>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</si>
  <si>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</si>
  <si>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</si>
  <si>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</si>
  <si>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</si>
  <si>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</si>
  <si>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</si>
  <si>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</si>
  <si>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</si>
  <si>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</si>
  <si>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</si>
  <si>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</si>
  <si>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</si>
  <si>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</si>
  <si>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</si>
  <si>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</si>
  <si>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</si>
  <si>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</si>
  <si>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</si>
  <si>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</si>
  <si>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</si>
  <si>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</si>
  <si>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</si>
  <si>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</si>
  <si>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</si>
  <si>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</si>
  <si>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</si>
  <si>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</si>
  <si>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</si>
  <si>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</si>
  <si>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</si>
  <si>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</si>
  <si>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</si>
  <si>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</si>
  <si>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</si>
  <si>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</si>
  <si>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</si>
  <si>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</si>
  <si>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</si>
  <si>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</si>
  <si>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</si>
  <si>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</si>
  <si>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</si>
  <si>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</si>
  <si>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</si>
  <si>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</si>
  <si>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</si>
  <si>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</si>
  <si>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</si>
  <si>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</si>
  <si>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</si>
  <si>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</si>
  <si>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</si>
  <si>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</si>
  <si>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</si>
  <si>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</si>
  <si>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</si>
  <si>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</si>
  <si>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</si>
  <si>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</si>
  <si>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</si>
  <si>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</si>
  <si>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</si>
  <si>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</si>
  <si>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</si>
  <si>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</si>
  <si>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</si>
  <si>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</si>
  <si>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</si>
  <si>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</si>
  <si>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</si>
  <si>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</si>
  <si>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</si>
  <si>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</si>
  <si>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</si>
  <si>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</si>
  <si>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</si>
  <si>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</si>
  <si>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</si>
  <si>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</si>
  <si>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</si>
  <si>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</si>
  <si>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</si>
  <si>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</si>
  <si>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</si>
  <si>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</si>
  <si>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</si>
  <si>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</si>
  <si>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</si>
  <si>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</si>
  <si>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</si>
  <si>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</si>
  <si>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</si>
  <si>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</si>
  <si>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</si>
  <si>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</si>
  <si>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</si>
  <si>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</si>
  <si>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</si>
  <si>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</si>
  <si>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</si>
  <si>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</si>
  <si>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</si>
  <si>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</si>
  <si>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</si>
  <si>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</si>
  <si>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</si>
  <si>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</si>
  <si>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</si>
  <si>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</si>
  <si>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</si>
  <si>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</si>
  <si>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</si>
  <si>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</si>
  <si>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</si>
  <si>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</si>
  <si>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</si>
  <si>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</si>
  <si>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</si>
  <si>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</si>
  <si>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</si>
  <si>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</si>
  <si>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</si>
  <si>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</si>
  <si>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</si>
  <si>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</si>
  <si>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</si>
  <si>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</si>
  <si>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</si>
  <si>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</si>
  <si>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</si>
  <si>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</si>
  <si>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</si>
  <si>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</si>
  <si>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</si>
  <si>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</si>
  <si>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</si>
  <si>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</si>
  <si>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</si>
  <si>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</si>
  <si>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</si>
  <si>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</si>
  <si>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</si>
  <si>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</si>
  <si>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</si>
  <si>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</si>
  <si>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</si>
  <si>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</si>
  <si>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</si>
  <si>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</si>
  <si>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</si>
  <si>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</si>
  <si>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</si>
  <si>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</si>
  <si>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</si>
  <si>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</si>
  <si>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</si>
  <si>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</si>
  <si>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</si>
  <si>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</si>
  <si>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</si>
  <si>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</si>
  <si>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</si>
  <si>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</si>
  <si>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</si>
  <si>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</si>
  <si>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</si>
  <si>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</si>
  <si>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</si>
  <si>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</si>
  <si>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</si>
  <si>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</si>
  <si>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</si>
  <si>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</si>
  <si>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</si>
  <si>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</si>
  <si>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</si>
  <si>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</si>
  <si>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</si>
  <si>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</si>
  <si>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</si>
  <si>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</si>
  <si>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</si>
  <si>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</si>
  <si>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</si>
  <si>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</si>
  <si>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</si>
  <si>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</si>
  <si>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</si>
  <si>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</si>
  <si>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</si>
  <si>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</si>
  <si>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</si>
  <si>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</si>
  <si>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</si>
  <si>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</si>
  <si>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</si>
  <si>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</si>
  <si>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</si>
  <si>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</si>
  <si>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</si>
  <si>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</si>
  <si>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</si>
  <si>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</si>
  <si>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</si>
  <si>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</si>
  <si>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</si>
  <si>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</si>
  <si>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</si>
  <si>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</si>
  <si>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</si>
  <si>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</si>
  <si>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</si>
  <si>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</si>
  <si>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</si>
  <si>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</si>
  <si>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</si>
  <si>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</si>
  <si>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</si>
  <si>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</si>
  <si>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</si>
  <si>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</si>
  <si>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</si>
  <si>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</si>
  <si>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</si>
  <si>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</si>
  <si>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</si>
  <si>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</si>
  <si>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</si>
  <si>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</si>
  <si>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</si>
  <si>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</si>
  <si>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</si>
  <si>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</si>
  <si>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</si>
  <si>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</si>
  <si>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</si>
  <si>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</si>
  <si>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</si>
  <si>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</si>
  <si>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</si>
  <si>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</si>
  <si>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</si>
  <si>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</si>
  <si>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</si>
  <si>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</si>
  <si>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</si>
  <si>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</si>
  <si>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</si>
  <si>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</si>
  <si>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</si>
  <si>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</si>
  <si>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</si>
  <si>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</si>
  <si>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</si>
  <si>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</si>
  <si>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</si>
  <si>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</si>
  <si>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</si>
  <si>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</si>
  <si>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</si>
  <si>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</si>
  <si>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</si>
  <si>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</si>
  <si>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</si>
  <si>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</si>
  <si>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</si>
  <si>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</si>
  <si>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</si>
  <si>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</si>
  <si>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</si>
  <si>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</si>
  <si>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</si>
  <si>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</si>
  <si>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</si>
  <si>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</si>
  <si>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</si>
  <si>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</si>
  <si>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</si>
  <si>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</si>
  <si>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</si>
  <si>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</si>
  <si>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</si>
  <si>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</si>
  <si>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</si>
  <si>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</si>
  <si>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</si>
  <si>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</si>
  <si>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</si>
  <si>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</si>
  <si>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</si>
  <si>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</si>
  <si>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</si>
  <si>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</si>
  <si>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</si>
  <si>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</si>
  <si>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</si>
  <si>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</si>
  <si>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</si>
  <si>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</si>
  <si>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</si>
  <si>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</si>
  <si>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</si>
  <si>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</si>
  <si>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</si>
  <si>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</si>
  <si>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</si>
  <si>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</si>
  <si>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</si>
  <si>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</si>
  <si>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</si>
  <si>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</si>
  <si>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</si>
  <si>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</si>
  <si>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</si>
  <si>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</si>
  <si>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</si>
  <si>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</si>
  <si>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</si>
  <si>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</si>
  <si>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</si>
  <si>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</si>
  <si>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</si>
  <si>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</si>
  <si>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</si>
  <si>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</si>
  <si>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</si>
  <si>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</si>
  <si>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</si>
  <si>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</si>
  <si>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</si>
  <si>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</si>
  <si>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</si>
  <si>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</si>
  <si>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</si>
  <si>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</si>
  <si>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</si>
  <si>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</si>
  <si>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</si>
  <si>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</si>
  <si>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</si>
  <si>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</si>
  <si>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</si>
  <si>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</si>
  <si>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</si>
  <si>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</si>
  <si>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</si>
  <si>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</si>
  <si>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</si>
  <si>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</si>
  <si>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</si>
  <si>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</si>
  <si>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</si>
  <si>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</si>
  <si>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</si>
  <si>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</si>
  <si>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</si>
  <si>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</si>
  <si>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</si>
  <si>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</si>
  <si>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</si>
  <si>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</si>
  <si>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</si>
  <si>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</si>
  <si>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</si>
  <si>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</si>
  <si>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</si>
  <si>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</si>
  <si>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</si>
  <si>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</si>
  <si>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</si>
  <si>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</si>
  <si>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</si>
  <si>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</si>
  <si>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</si>
  <si>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</si>
  <si>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</si>
  <si>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</si>
  <si>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</si>
  <si>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</si>
  <si>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</si>
  <si>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</si>
  <si>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</si>
  <si>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</si>
  <si>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</si>
  <si>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</si>
  <si>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</si>
  <si>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</si>
  <si>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</si>
  <si>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</si>
  <si>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</si>
  <si>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</si>
  <si>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</si>
  <si>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</si>
  <si>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</si>
  <si>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</si>
  <si>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</si>
  <si>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</si>
  <si>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</si>
  <si>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</si>
  <si>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</si>
  <si>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</si>
  <si>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</si>
  <si>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</si>
  <si>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</si>
  <si>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</si>
  <si>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</si>
  <si>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</si>
  <si>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</si>
  <si>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</si>
  <si>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</si>
  <si>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</si>
  <si>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</si>
  <si>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</si>
  <si>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</si>
  <si>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</si>
  <si>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</si>
  <si>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</si>
  <si>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</si>
  <si>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</si>
  <si>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</si>
  <si>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</si>
  <si>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</si>
  <si>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</si>
  <si>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</si>
  <si>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</si>
  <si>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</si>
  <si>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</si>
  <si>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</si>
  <si>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</si>
  <si>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</si>
  <si>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</si>
  <si>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</si>
  <si>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</si>
  <si>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</si>
  <si>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</si>
  <si>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</si>
  <si>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</si>
  <si>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</si>
  <si>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</si>
  <si>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</si>
  <si>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</si>
  <si>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</si>
  <si>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</si>
  <si>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</si>
  <si>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</si>
  <si>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</si>
  <si>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</si>
  <si>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</si>
  <si>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</si>
  <si>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</si>
  <si>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</si>
  <si>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</si>
  <si>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</si>
  <si>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</si>
  <si>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</si>
  <si>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</si>
  <si>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</si>
  <si>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</si>
  <si>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</si>
  <si>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</si>
  <si>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</si>
  <si>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</si>
  <si>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</si>
  <si>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</si>
  <si>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</si>
  <si>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</si>
  <si>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</si>
  <si>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</si>
  <si>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</si>
  <si>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</si>
  <si>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</si>
  <si>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</si>
  <si>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</si>
  <si>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</si>
  <si>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</si>
  <si>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</si>
  <si>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</si>
  <si>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</si>
  <si>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</si>
  <si>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</si>
  <si>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</si>
  <si>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</si>
  <si>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</si>
  <si>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</si>
  <si>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</si>
  <si>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</si>
  <si>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</si>
  <si>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</si>
  <si>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</si>
  <si>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</si>
  <si>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</si>
  <si>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</si>
  <si>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</si>
  <si>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</si>
  <si>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</si>
  <si>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</si>
  <si>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</si>
  <si>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</si>
  <si>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</si>
  <si>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</si>
  <si>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</si>
  <si>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</si>
  <si>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</si>
  <si>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</si>
  <si>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</si>
  <si>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</si>
  <si>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</si>
  <si>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</si>
  <si>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</si>
  <si>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</si>
  <si>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</si>
  <si>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</si>
  <si>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</si>
  <si>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</si>
  <si>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</si>
  <si>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</si>
  <si>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</si>
  <si>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</si>
  <si>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</si>
  <si>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</si>
  <si>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</si>
  <si>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</si>
  <si>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</si>
  <si>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</si>
  <si>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</si>
  <si>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</si>
  <si>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</si>
  <si>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</si>
  <si>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</si>
  <si>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</si>
  <si>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</si>
  <si>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</si>
  <si>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</si>
  <si>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</si>
  <si>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</si>
  <si>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</si>
  <si>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</si>
  <si>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</si>
  <si>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</si>
  <si>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</si>
  <si>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</si>
  <si>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</si>
  <si>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</si>
  <si>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</si>
  <si>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</si>
  <si>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</si>
  <si>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</si>
  <si>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</si>
  <si>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</si>
  <si>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</si>
  <si>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</si>
  <si>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</si>
  <si>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</si>
  <si>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</si>
  <si>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</si>
  <si>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</si>
  <si>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</si>
  <si>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</si>
  <si>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</si>
  <si>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</si>
  <si>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</si>
  <si>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</si>
  <si>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</si>
  <si>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</si>
  <si>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</si>
  <si>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</si>
  <si>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</si>
  <si>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</si>
  <si>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</si>
  <si>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</si>
  <si>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</si>
  <si>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</si>
  <si>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</si>
  <si>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</si>
  <si>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</si>
  <si>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</si>
  <si>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</si>
  <si>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</si>
  <si>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</si>
  <si>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</si>
  <si>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</si>
  <si>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</si>
  <si>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</si>
  <si>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</si>
  <si>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</si>
  <si>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</si>
  <si>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</si>
  <si>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</si>
  <si>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</si>
  <si>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</si>
  <si>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</si>
  <si>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</si>
  <si>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</si>
  <si>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</si>
  <si>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</si>
  <si>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</si>
  <si>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</si>
  <si>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</si>
  <si>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</si>
  <si>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</si>
  <si>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</si>
  <si>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</si>
  <si>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</si>
  <si>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</si>
  <si>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</si>
  <si>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</si>
  <si>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</si>
  <si>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</si>
  <si>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</si>
  <si>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</si>
  <si>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</si>
  <si>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</si>
  <si>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</si>
  <si>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</si>
  <si>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</si>
  <si>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</si>
  <si>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</si>
  <si>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</si>
  <si>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</si>
  <si>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</si>
  <si>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</si>
  <si>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</si>
  <si>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</si>
  <si>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</si>
  <si>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</si>
  <si>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</si>
  <si>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</si>
  <si>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</si>
  <si>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</si>
  <si>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</si>
  <si>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</si>
  <si>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</si>
  <si>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</si>
  <si>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</si>
  <si>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</si>
  <si>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</si>
  <si>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</si>
  <si>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</si>
  <si>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</si>
  <si>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</si>
  <si>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</si>
  <si>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</si>
  <si>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</si>
  <si>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</si>
  <si>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</si>
  <si>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</si>
  <si>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</si>
  <si>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</si>
  <si>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</si>
  <si>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</si>
  <si>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</si>
  <si>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</si>
  <si>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</si>
  <si>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</si>
  <si>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</si>
  <si>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</si>
  <si>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</si>
  <si>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</si>
  <si>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</si>
  <si>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</si>
  <si>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</si>
  <si>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</si>
  <si>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</si>
  <si>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</si>
  <si>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</si>
  <si>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</si>
  <si>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</si>
  <si>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</si>
  <si>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</si>
  <si>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</si>
  <si>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</si>
  <si>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</si>
  <si>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</si>
  <si>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</si>
  <si>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</si>
  <si>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</si>
  <si>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</si>
  <si>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</si>
  <si>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</si>
  <si>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</si>
  <si>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</si>
  <si>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</si>
  <si>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</si>
  <si>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</si>
  <si>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</si>
  <si>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</si>
  <si>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</si>
  <si>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</si>
  <si>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</si>
  <si>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</si>
  <si>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</si>
  <si>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</si>
  <si>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</si>
  <si>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</si>
  <si>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</si>
  <si>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</si>
  <si>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</si>
  <si>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</si>
  <si>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</si>
  <si>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</si>
  <si>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</si>
  <si>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</si>
  <si>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</si>
  <si>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</si>
  <si>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</si>
  <si>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</si>
  <si>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</si>
  <si>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</si>
  <si>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</si>
  <si>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</si>
  <si>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</si>
  <si>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</si>
  <si>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</si>
  <si>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</si>
  <si>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</si>
  <si>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</si>
  <si>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</si>
  <si>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</si>
  <si>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</si>
  <si>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</si>
  <si>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</si>
  <si>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</si>
  <si>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</si>
  <si>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</si>
  <si>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</si>
  <si>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</si>
  <si>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</si>
  <si>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</si>
  <si>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</si>
  <si>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</si>
  <si>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</si>
  <si>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</si>
  <si>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</si>
  <si>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</si>
  <si>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</si>
  <si>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</si>
  <si>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</si>
  <si>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</si>
  <si>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</si>
  <si>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</si>
  <si>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</si>
  <si>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</si>
  <si>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</si>
  <si>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</si>
  <si>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</si>
  <si>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</si>
  <si>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</si>
  <si>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</si>
  <si>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</si>
  <si>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</si>
  <si>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</si>
  <si>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</si>
  <si>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</si>
  <si>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</si>
  <si>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</si>
  <si>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</si>
  <si>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</si>
  <si>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</si>
  <si>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</si>
  <si>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</si>
  <si>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</si>
  <si>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</si>
  <si>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</si>
  <si>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</si>
  <si>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</si>
  <si>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</si>
  <si>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</si>
  <si>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</si>
  <si>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</si>
  <si>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</si>
  <si>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</si>
  <si>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</si>
  <si>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</si>
  <si>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</si>
  <si>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</si>
  <si>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</si>
  <si>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</si>
  <si>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</si>
  <si>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</si>
  <si>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</si>
  <si>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</si>
  <si>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</si>
  <si>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</si>
  <si>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</si>
  <si>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</si>
  <si>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</si>
  <si>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</si>
  <si>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</si>
  <si>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</si>
  <si>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</si>
  <si>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</si>
  <si>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</si>
  <si>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</si>
  <si>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</si>
  <si>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</si>
  <si>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</si>
  <si>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</si>
  <si>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</si>
  <si>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</si>
  <si>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</si>
  <si>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</si>
  <si>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</si>
  <si>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</si>
  <si>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</si>
  <si>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</si>
  <si>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</si>
  <si>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</si>
  <si>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</si>
  <si>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</si>
  <si>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</si>
  <si>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</si>
  <si>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</si>
  <si>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</si>
  <si>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</si>
  <si>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</si>
  <si>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</si>
  <si>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</si>
  <si>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</si>
  <si>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</si>
  <si>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</si>
  <si>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</si>
  <si>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</si>
  <si>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</si>
  <si>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</si>
  <si>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</si>
  <si>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</si>
  <si>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</si>
  <si>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</si>
  <si>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</si>
  <si>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</si>
  <si>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</si>
  <si>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</si>
  <si>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</si>
  <si>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</si>
  <si>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</si>
  <si>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</si>
  <si>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</si>
  <si>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</si>
  <si>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</si>
  <si>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</si>
  <si>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</si>
  <si>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</si>
  <si>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</si>
  <si>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</si>
  <si>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</si>
  <si>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</si>
  <si>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</si>
  <si>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</si>
  <si>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</si>
  <si>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</si>
  <si>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</si>
  <si>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</si>
  <si>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</si>
  <si>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</si>
  <si>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</si>
  <si>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</si>
  <si>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</si>
  <si>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</si>
  <si>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</si>
  <si>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</si>
  <si>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</si>
  <si>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</si>
  <si>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</si>
  <si>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</si>
  <si>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</si>
  <si>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</si>
  <si>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</si>
  <si>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</si>
  <si>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</si>
  <si>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</si>
  <si>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</si>
  <si>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</si>
  <si>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</si>
  <si>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</si>
  <si>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</si>
  <si>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</si>
  <si>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</si>
  <si>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</si>
  <si>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</si>
  <si>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</si>
  <si>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</si>
  <si>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</si>
  <si>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</si>
  <si>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</si>
  <si>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</si>
  <si>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</si>
  <si>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</si>
  <si>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</si>
  <si>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</si>
  <si>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</si>
  <si>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</si>
  <si>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</si>
  <si>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</si>
  <si>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</si>
  <si>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</si>
  <si>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</si>
  <si>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</si>
  <si>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</si>
  <si>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</si>
  <si>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</si>
  <si>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</si>
  <si>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</si>
  <si>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</si>
  <si>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</si>
  <si>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</si>
  <si>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</si>
  <si>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</si>
  <si>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</si>
  <si>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</si>
  <si>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</si>
  <si>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</si>
  <si>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</si>
  <si>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</si>
  <si>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</si>
  <si>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</si>
  <si>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</si>
  <si>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</si>
  <si>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</si>
  <si>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</si>
  <si>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</si>
  <si>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</si>
  <si>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</si>
  <si>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</si>
  <si>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</si>
  <si>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</si>
  <si>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</si>
  <si>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</si>
  <si>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</si>
  <si>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</si>
  <si>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</si>
  <si>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</si>
  <si>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</si>
  <si>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</si>
  <si>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</si>
  <si>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</si>
  <si>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</si>
  <si>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</si>
  <si>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</si>
  <si>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</si>
  <si>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</si>
  <si>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</si>
  <si>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</si>
  <si>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</si>
  <si>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</si>
  <si>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</si>
  <si>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</si>
  <si>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</si>
  <si>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</si>
  <si>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</si>
  <si>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</si>
  <si>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</si>
  <si>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</si>
  <si>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</si>
  <si>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</si>
  <si>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</si>
  <si>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</si>
  <si>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</si>
  <si>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</si>
  <si>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</si>
  <si>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</si>
  <si>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</si>
  <si>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</si>
  <si>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</si>
  <si>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</si>
  <si>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</si>
  <si>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</si>
  <si>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</si>
  <si>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</si>
  <si>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</si>
  <si>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</si>
  <si>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</si>
  <si>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</si>
  <si>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</si>
  <si>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</si>
  <si>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</si>
  <si>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</si>
  <si>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</si>
  <si>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</si>
  <si>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</si>
  <si>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</si>
  <si>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</si>
  <si>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</si>
  <si>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</si>
  <si>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</si>
  <si>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</si>
  <si>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</si>
  <si>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</si>
  <si>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</si>
  <si>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</si>
  <si>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</si>
  <si>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</si>
  <si>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</si>
  <si>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</si>
  <si>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</si>
  <si>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</si>
  <si>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</si>
  <si>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</si>
  <si>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</si>
  <si>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</si>
  <si>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</si>
  <si>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</si>
  <si>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</si>
  <si>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</si>
  <si>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</si>
  <si>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</si>
  <si>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</si>
  <si>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</si>
  <si>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</si>
  <si>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</si>
  <si>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</si>
  <si>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</si>
  <si>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</si>
  <si>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</si>
  <si>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</si>
  <si>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</si>
  <si>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</si>
  <si>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</si>
  <si>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</si>
  <si>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</si>
  <si>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</si>
  <si>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</si>
  <si>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</si>
  <si>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</si>
  <si>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</si>
  <si>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</si>
  <si>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</si>
  <si>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</si>
  <si>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</si>
  <si>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</si>
  <si>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</si>
  <si>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</si>
  <si>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</si>
  <si>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</si>
  <si>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</si>
  <si>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</si>
  <si>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</si>
  <si>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</si>
  <si>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</si>
  <si>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</si>
  <si>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</si>
  <si>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</si>
  <si>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</si>
  <si>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</si>
  <si>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</si>
  <si>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</si>
  <si>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</si>
  <si>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</si>
  <si>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</si>
  <si>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</si>
  <si>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</si>
  <si>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</si>
  <si>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</si>
  <si>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</si>
  <si>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</si>
  <si>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</si>
  <si>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</si>
  <si>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</si>
  <si>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</si>
  <si>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</si>
  <si>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</si>
  <si>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</si>
  <si>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</si>
  <si>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</si>
  <si>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</si>
  <si>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</si>
  <si>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</si>
  <si>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</si>
  <si>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</si>
  <si>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</si>
  <si>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</si>
  <si>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</si>
  <si>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</si>
  <si>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</si>
  <si>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</si>
  <si>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</si>
  <si>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</si>
  <si>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</si>
  <si>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</si>
  <si>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</si>
  <si>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</si>
  <si>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</si>
  <si>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</si>
  <si>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</si>
  <si>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</si>
  <si>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</si>
  <si>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</si>
  <si>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</si>
  <si>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</si>
  <si>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</si>
  <si>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</si>
  <si>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</si>
  <si>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</si>
  <si>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</si>
  <si>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</si>
  <si>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</si>
  <si>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</si>
  <si>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</si>
  <si>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</si>
  <si>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</si>
  <si>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</si>
  <si>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</si>
  <si>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</si>
  <si>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</si>
  <si>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</si>
  <si>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</si>
  <si>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</si>
  <si>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</si>
  <si>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</si>
  <si>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</si>
  <si>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</si>
  <si>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</si>
  <si>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</si>
  <si>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</si>
  <si>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</si>
  <si>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</si>
  <si>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</si>
  <si>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</si>
  <si>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</si>
  <si>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</si>
  <si>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</si>
  <si>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</si>
  <si>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</si>
  <si>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</si>
  <si>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</si>
  <si>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</si>
  <si>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</si>
  <si>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</si>
  <si>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</si>
  <si>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</si>
  <si>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</si>
  <si>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</si>
  <si>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</si>
  <si>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</si>
  <si>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</si>
  <si>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</si>
  <si>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</si>
  <si>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</si>
  <si>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</si>
  <si>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</si>
  <si>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</si>
  <si>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</si>
  <si>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</si>
  <si>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</si>
  <si>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</si>
  <si>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</si>
  <si>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</si>
  <si>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</si>
  <si>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</si>
  <si>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</si>
  <si>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</si>
  <si>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</si>
  <si>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</si>
  <si>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</si>
  <si>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</si>
  <si>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</si>
  <si>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</si>
  <si>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</si>
  <si>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</si>
  <si>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</si>
  <si>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</si>
  <si>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</si>
  <si>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</si>
  <si>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</si>
  <si>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</si>
  <si>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</si>
  <si>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</si>
  <si>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</si>
  <si>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</si>
  <si>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</si>
  <si>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</si>
  <si>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</si>
  <si>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</si>
  <si>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</si>
  <si>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</si>
  <si>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</si>
  <si>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</si>
  <si>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</si>
  <si>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</si>
  <si>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</si>
  <si>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</si>
  <si>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</si>
  <si>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</si>
  <si>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</si>
  <si>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</si>
  <si>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</si>
  <si>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</si>
  <si>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</si>
  <si>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</si>
  <si>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</si>
  <si>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</si>
  <si>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</si>
  <si>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</si>
  <si>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</si>
  <si>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</si>
  <si>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</si>
  <si>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</si>
  <si>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</si>
  <si>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</si>
  <si>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</si>
  <si>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</si>
  <si>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</si>
  <si>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</si>
  <si>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</si>
  <si>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</si>
  <si>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</si>
  <si>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</si>
  <si>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</si>
  <si>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</si>
  <si>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</si>
  <si>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</si>
  <si>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</si>
  <si>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</si>
  <si>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</si>
  <si>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</si>
  <si>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</si>
  <si>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</si>
  <si>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</si>
  <si>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</si>
  <si>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</si>
  <si>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</si>
  <si>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</si>
  <si>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</si>
  <si>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</si>
  <si>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</si>
  <si>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</si>
  <si>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</si>
  <si>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</si>
  <si>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</si>
  <si>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</si>
  <si>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</si>
  <si>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</si>
  <si>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</si>
  <si>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</si>
  <si>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</si>
  <si>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</si>
  <si>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</si>
  <si>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</si>
  <si>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</si>
  <si>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</si>
  <si>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</si>
  <si>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</si>
  <si>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</si>
  <si>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</si>
  <si>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</si>
  <si>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</si>
  <si>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</si>
  <si>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</si>
  <si>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</si>
  <si>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</si>
  <si>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</si>
  <si>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</si>
  <si>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</si>
  <si>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</si>
  <si>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</si>
  <si>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</si>
  <si>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</si>
  <si>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</si>
  <si>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</si>
  <si>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</si>
  <si>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</si>
  <si>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</si>
  <si>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</si>
  <si>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</si>
  <si>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</si>
  <si>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</si>
  <si>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</si>
  <si>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</si>
  <si>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</si>
  <si>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</si>
  <si>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</si>
  <si>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</si>
  <si>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</si>
  <si>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</si>
  <si>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</si>
  <si>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</si>
  <si>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</si>
  <si>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</si>
  <si>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</si>
  <si>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</si>
  <si>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</si>
  <si>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</si>
  <si>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</si>
  <si>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</si>
  <si>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</si>
  <si>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</si>
  <si>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</si>
  <si>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</si>
  <si>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</si>
  <si>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</si>
  <si>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</si>
  <si>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</si>
  <si>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</si>
  <si>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</si>
  <si>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</si>
  <si>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</si>
  <si>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</si>
  <si>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</si>
  <si>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</si>
  <si>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</si>
  <si>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</si>
  <si>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</si>
  <si>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</si>
  <si>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</si>
  <si>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</si>
  <si>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</si>
  <si>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</si>
  <si>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</si>
  <si>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</si>
  <si>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</si>
  <si>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</si>
  <si>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</si>
  <si>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</si>
  <si>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</si>
  <si>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</si>
  <si>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</si>
  <si>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</si>
  <si>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</si>
  <si>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</si>
  <si>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</si>
  <si>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</si>
  <si>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</si>
  <si>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</si>
  <si>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</si>
  <si>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</si>
  <si>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</si>
  <si>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</si>
  <si>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</si>
  <si>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</si>
  <si>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</si>
  <si>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</si>
  <si>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</si>
  <si>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</si>
  <si>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</si>
  <si>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</si>
  <si>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</si>
  <si>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</si>
  <si>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</si>
  <si>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</si>
  <si>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</si>
  <si>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</si>
  <si>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</si>
  <si>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</si>
  <si>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</si>
  <si>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</si>
  <si>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</si>
  <si>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</si>
  <si>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</si>
  <si>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</si>
  <si>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</si>
  <si>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</si>
  <si>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</si>
  <si>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</si>
  <si>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</si>
  <si>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</si>
  <si>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</si>
  <si>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</si>
  <si>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</si>
  <si>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</si>
  <si>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</si>
  <si>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</si>
  <si>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</si>
  <si>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</si>
  <si>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</si>
  <si>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</si>
  <si>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</si>
  <si>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</si>
  <si>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</si>
  <si>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</si>
  <si>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</si>
  <si>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</si>
  <si>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</si>
  <si>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</si>
  <si>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</si>
  <si>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</si>
  <si>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</si>
  <si>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</si>
  <si>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</si>
  <si>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</si>
  <si>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</si>
  <si>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</si>
  <si>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</si>
  <si>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</si>
  <si>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</si>
  <si>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</si>
  <si>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</si>
  <si>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</si>
  <si>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</si>
  <si>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</si>
  <si>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</si>
  <si>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</si>
  <si>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</si>
  <si>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</si>
  <si>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</si>
  <si>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</si>
  <si>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</si>
  <si>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</si>
  <si>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</si>
  <si>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</si>
  <si>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</si>
  <si>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</si>
  <si>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</si>
  <si>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</si>
  <si>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</si>
  <si>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</si>
  <si>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</si>
  <si>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</si>
  <si>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</si>
  <si>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</si>
  <si>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</si>
  <si>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</si>
  <si>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</si>
  <si>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</si>
  <si>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</si>
  <si>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</si>
  <si>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</si>
  <si>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</si>
  <si>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</si>
  <si>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</si>
  <si>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</si>
  <si>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</si>
  <si>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</si>
  <si>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</si>
  <si>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</si>
  <si>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</si>
  <si>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</si>
  <si>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</si>
  <si>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</si>
  <si>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</si>
  <si>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</si>
  <si>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</si>
  <si>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</si>
  <si>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</si>
  <si>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</si>
  <si>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</si>
  <si>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</si>
  <si>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</si>
  <si>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</si>
  <si>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</si>
  <si>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</si>
  <si>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</si>
  <si>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</si>
  <si>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</si>
  <si>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</si>
  <si>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</si>
  <si>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</si>
  <si>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</si>
  <si>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</si>
  <si>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</si>
  <si>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</si>
  <si>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</si>
  <si>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</si>
  <si>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</si>
  <si>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</si>
  <si>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</si>
  <si>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</si>
  <si>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</si>
  <si>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</si>
  <si>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</si>
  <si>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</si>
  <si>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</si>
  <si>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</si>
  <si>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</si>
  <si>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</si>
  <si>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</si>
  <si>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</si>
  <si>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</si>
  <si>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</si>
  <si>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</si>
  <si>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</si>
  <si>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</si>
  <si>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</si>
  <si>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</si>
  <si>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</si>
  <si>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</si>
  <si>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</si>
  <si>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</si>
  <si>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</si>
  <si>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</si>
  <si>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</si>
  <si>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</si>
  <si>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</si>
  <si>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</si>
  <si>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</si>
  <si>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</si>
  <si>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</si>
  <si>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</si>
  <si>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</si>
  <si>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</si>
  <si>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</si>
  <si>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</si>
  <si>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</si>
  <si>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</si>
  <si>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</si>
  <si>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</si>
  <si>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</si>
  <si>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</si>
  <si>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</si>
  <si>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</si>
  <si>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</si>
  <si>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</si>
  <si>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</si>
  <si>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</si>
  <si>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</si>
  <si>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</si>
  <si>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</si>
  <si>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</si>
  <si>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</si>
  <si>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</si>
  <si>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</si>
  <si>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</si>
  <si>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</si>
  <si>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</si>
  <si>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</si>
  <si>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</si>
  <si>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</si>
  <si>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</si>
  <si>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</si>
  <si>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</si>
  <si>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</si>
  <si>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</si>
  <si>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</si>
  <si>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</si>
  <si>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</si>
  <si>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</si>
  <si>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</si>
  <si>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</si>
  <si>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</si>
  <si>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</si>
  <si>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</si>
  <si>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</si>
  <si>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</si>
  <si>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</si>
  <si>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</si>
  <si>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</si>
  <si>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</si>
  <si>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</si>
  <si>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</si>
  <si>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</si>
  <si>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</si>
  <si>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</si>
  <si>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</si>
  <si>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</si>
  <si>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</si>
  <si>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</si>
  <si>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</si>
  <si>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</si>
  <si>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</si>
  <si>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</si>
  <si>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</si>
  <si>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</si>
  <si>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</si>
  <si>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</si>
  <si>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</si>
  <si>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</si>
  <si>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</si>
  <si>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</si>
  <si>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</si>
  <si>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</si>
  <si>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</si>
  <si>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</si>
  <si>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</si>
  <si>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</si>
  <si>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</si>
  <si>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</si>
  <si>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</si>
  <si>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</si>
  <si>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</si>
  <si>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</si>
  <si>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</si>
  <si>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</si>
  <si>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</si>
  <si>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</si>
  <si>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</si>
  <si>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</si>
  <si>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</si>
  <si>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</si>
  <si>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</si>
  <si>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</si>
  <si>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</si>
  <si>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</si>
  <si>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</si>
  <si>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</si>
  <si>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</si>
  <si>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</si>
  <si>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</si>
  <si>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</si>
  <si>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</si>
  <si>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</si>
  <si>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</si>
  <si>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</si>
  <si>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</si>
  <si>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</si>
  <si>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</si>
  <si>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</si>
  <si>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</si>
  <si>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</si>
  <si>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</si>
  <si>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</si>
  <si>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</si>
  <si>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</si>
  <si>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</si>
  <si>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</si>
  <si>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</si>
  <si>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</si>
  <si>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</si>
  <si>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</si>
  <si>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</si>
  <si>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</si>
  <si>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</si>
  <si>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</si>
  <si>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</si>
  <si>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</si>
  <si>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</si>
  <si>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</si>
  <si>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</si>
  <si>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</si>
  <si>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</si>
  <si>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</si>
  <si>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</si>
  <si>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</si>
  <si>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</si>
  <si>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</si>
  <si>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</si>
  <si>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</si>
  <si>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</si>
  <si>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</si>
  <si>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</si>
  <si>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</si>
  <si>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</si>
  <si>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</si>
  <si>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</si>
  <si>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</si>
  <si>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</si>
  <si>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</si>
  <si>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</si>
  <si>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</si>
  <si>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</si>
  <si>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</si>
  <si>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</si>
  <si>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</si>
  <si>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</si>
  <si>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</si>
  <si>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</si>
  <si>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</si>
  <si>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</si>
  <si>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</si>
  <si>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</si>
  <si>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</si>
  <si>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</si>
  <si>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</si>
  <si>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</si>
  <si>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</si>
  <si>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</si>
  <si>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</si>
  <si>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</si>
  <si>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</si>
  <si>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</si>
  <si>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</si>
  <si>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</si>
  <si>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</si>
  <si>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</si>
  <si>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</si>
  <si>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</si>
  <si>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</si>
  <si>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</si>
  <si>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</si>
  <si>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</si>
  <si>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</si>
  <si>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</si>
  <si>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</si>
  <si>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</si>
  <si>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</si>
  <si>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</si>
  <si>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</si>
  <si>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</si>
  <si>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</si>
  <si>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</si>
  <si>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</si>
  <si>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</si>
  <si>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</si>
  <si>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</si>
  <si>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</si>
  <si>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</si>
  <si>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</si>
  <si>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</si>
  <si>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</si>
  <si>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</si>
  <si>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</si>
  <si>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</si>
  <si>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</si>
  <si>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</si>
  <si>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</si>
  <si>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</si>
  <si>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</si>
  <si>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</si>
  <si>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</si>
  <si>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</si>
  <si>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</si>
  <si>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</si>
  <si>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</si>
  <si>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</si>
  <si>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</si>
  <si>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</si>
  <si>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</si>
  <si>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</si>
  <si>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</si>
  <si>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</si>
  <si>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</si>
  <si>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</si>
  <si>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</si>
  <si>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</si>
  <si>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</si>
  <si>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</si>
  <si>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</si>
  <si>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</si>
  <si>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</si>
  <si>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</si>
  <si>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</si>
  <si>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</si>
  <si>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</si>
  <si>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</si>
  <si>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</si>
  <si>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</si>
  <si>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</si>
  <si>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</si>
  <si>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</si>
  <si>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</si>
  <si>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</si>
  <si>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</si>
  <si>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</si>
  <si>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</si>
  <si>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</si>
  <si>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</si>
  <si>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</si>
  <si>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</si>
  <si>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</si>
  <si>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</si>
  <si>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</si>
  <si>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</si>
  <si>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</si>
  <si>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</si>
  <si>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</si>
  <si>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</si>
  <si>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</si>
  <si>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</si>
  <si>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</si>
  <si>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</si>
  <si>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</si>
  <si>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</si>
  <si>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</si>
  <si>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</si>
  <si>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</si>
  <si>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</si>
  <si>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</si>
  <si>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</si>
  <si>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</si>
  <si>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</si>
  <si>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</si>
  <si>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</si>
  <si>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</si>
  <si>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</si>
  <si>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</si>
  <si>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</si>
  <si>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</si>
  <si>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</si>
  <si>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</si>
  <si>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</si>
  <si>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</si>
  <si>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</si>
  <si>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</si>
  <si>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</si>
  <si>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</si>
  <si>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</si>
  <si>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</si>
  <si>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</si>
  <si>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</si>
  <si>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</si>
  <si>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</si>
  <si>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</si>
  <si>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</si>
  <si>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</si>
  <si>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</si>
  <si>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</si>
  <si>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</si>
  <si>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</si>
  <si>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</si>
  <si>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</si>
  <si>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</si>
  <si>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</si>
  <si>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</si>
  <si>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</si>
  <si>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</si>
  <si>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</si>
  <si>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</si>
  <si>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</si>
  <si>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</si>
  <si>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</si>
  <si>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</si>
  <si>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</si>
  <si>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</si>
  <si>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</si>
  <si>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</si>
  <si>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</si>
  <si>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</si>
  <si>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</si>
  <si>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</si>
  <si>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</si>
  <si>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</si>
  <si>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</si>
  <si>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</si>
  <si>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</si>
  <si>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</si>
  <si>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</si>
  <si>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</si>
  <si>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</si>
  <si>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</si>
  <si>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</si>
  <si>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</si>
  <si>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</si>
  <si>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</si>
  <si>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</si>
  <si>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</si>
  <si>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</si>
  <si>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</si>
  <si>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</si>
  <si>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</si>
  <si>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</si>
  <si>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</si>
  <si>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</si>
  <si>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</si>
  <si>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</si>
  <si>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</si>
  <si>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</si>
  <si>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</si>
  <si>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</si>
  <si>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</si>
  <si>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</si>
  <si>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</si>
  <si>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</si>
  <si>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</si>
  <si>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</si>
  <si>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</si>
  <si>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</si>
  <si>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</si>
  <si>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</si>
  <si>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</si>
  <si>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</si>
  <si>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</si>
  <si>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</si>
  <si>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</si>
  <si>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</si>
  <si>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</si>
  <si>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</si>
  <si>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</si>
  <si>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</si>
  <si>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</si>
  <si>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</si>
  <si>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</si>
  <si>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</si>
  <si>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</si>
  <si>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</si>
  <si>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</si>
  <si>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</si>
  <si>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</si>
  <si>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</si>
  <si>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</si>
  <si>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</si>
  <si>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</si>
  <si>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</si>
  <si>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</si>
  <si>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</si>
  <si>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</si>
  <si>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</si>
  <si>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</si>
  <si>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</si>
  <si>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</si>
  <si>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</si>
  <si>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</si>
  <si>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</si>
  <si>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</si>
  <si>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</si>
  <si>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</si>
  <si>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</si>
  <si>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</si>
  <si>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</si>
  <si>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</si>
  <si>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</si>
  <si>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</si>
  <si>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</si>
  <si>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</si>
  <si>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</si>
  <si>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</si>
  <si>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</si>
  <si>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</si>
  <si>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</si>
  <si>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</si>
  <si>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</si>
  <si>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</si>
  <si>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</si>
  <si>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</si>
  <si>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</si>
  <si>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</si>
  <si>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</si>
  <si>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</si>
  <si>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</si>
  <si>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</si>
  <si>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</si>
  <si>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</si>
  <si>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</si>
  <si>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</si>
  <si>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</si>
  <si>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</si>
  <si>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</si>
  <si>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</si>
  <si>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</si>
  <si>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</si>
  <si>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</si>
  <si>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</si>
  <si>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</si>
  <si>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</si>
  <si>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</si>
  <si>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</si>
  <si>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</si>
  <si>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</si>
  <si>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</si>
  <si>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</si>
  <si>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</si>
  <si>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</si>
  <si>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</si>
  <si>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</si>
  <si>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</si>
  <si>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</si>
  <si>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</si>
  <si>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</si>
  <si>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</si>
  <si>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</si>
  <si>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</si>
  <si>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</si>
  <si>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</si>
  <si>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</si>
  <si>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</si>
  <si>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</si>
  <si>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</si>
  <si>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</si>
  <si>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</si>
  <si>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</si>
  <si>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</si>
  <si>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</si>
  <si>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</si>
  <si>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</si>
  <si>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</si>
  <si>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</si>
  <si>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</si>
  <si>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</si>
  <si>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</si>
  <si>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</si>
  <si>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</si>
  <si>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</si>
  <si>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</si>
  <si>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</si>
  <si>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</si>
  <si>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</si>
  <si>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</si>
  <si>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</si>
  <si>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</si>
  <si>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</si>
  <si>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</si>
  <si>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</si>
  <si>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</si>
  <si>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</si>
  <si>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</si>
  <si>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</si>
  <si>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</si>
  <si>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</si>
  <si>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</si>
  <si>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</si>
  <si>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</si>
  <si>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</si>
  <si>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</si>
  <si>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</si>
  <si>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</si>
  <si>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</si>
  <si>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</si>
  <si>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</si>
  <si>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</si>
  <si>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</si>
  <si>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</si>
  <si>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</si>
  <si>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</si>
  <si>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</si>
  <si>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</si>
  <si>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</si>
  <si>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</si>
  <si>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</si>
  <si>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</si>
  <si>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</si>
  <si>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</si>
  <si>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</si>
  <si>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</si>
  <si>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</si>
  <si>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</si>
  <si>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</si>
  <si>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</si>
  <si>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</si>
  <si>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</si>
  <si>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</si>
  <si>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</si>
  <si>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</si>
  <si>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</si>
  <si>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</si>
  <si>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</si>
  <si>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</si>
  <si>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</si>
  <si>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</si>
  <si>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</si>
  <si>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</si>
  <si>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</si>
  <si>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</si>
  <si>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</si>
  <si>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</si>
  <si>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</si>
  <si>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</si>
  <si>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</si>
  <si>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</si>
  <si>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</si>
  <si>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</si>
  <si>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</si>
  <si>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</si>
  <si>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</si>
  <si>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</si>
  <si>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</si>
  <si>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</si>
  <si>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</si>
  <si>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</si>
  <si>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</si>
  <si>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</si>
  <si>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</si>
  <si>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</si>
  <si>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</si>
  <si>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</si>
  <si>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</si>
  <si>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</si>
  <si>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</si>
  <si>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</si>
  <si>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</si>
  <si>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</si>
  <si>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</si>
  <si>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</si>
  <si>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</si>
  <si>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</si>
  <si>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</si>
  <si>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</si>
  <si>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</si>
  <si>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</si>
  <si>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</si>
  <si>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</si>
  <si>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</si>
  <si>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</si>
  <si>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</si>
  <si>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</si>
  <si>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</si>
  <si>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</si>
  <si>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</si>
  <si>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</si>
  <si>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</si>
  <si>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</si>
  <si>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</si>
  <si>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</si>
  <si>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</si>
  <si>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</si>
  <si>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</si>
  <si>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</si>
  <si>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</si>
  <si>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</si>
  <si>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</si>
  <si>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</si>
  <si>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</si>
  <si>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</si>
  <si>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</si>
  <si>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</si>
  <si>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</si>
  <si>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</si>
  <si>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</si>
  <si>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</si>
  <si>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</si>
  <si>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</si>
  <si>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</si>
  <si>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</si>
  <si>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</si>
  <si>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</si>
  <si>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</si>
  <si>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</si>
  <si>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</si>
  <si>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</si>
  <si>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</si>
  <si>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</si>
  <si>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</si>
  <si>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</si>
  <si>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</si>
  <si>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</si>
  <si>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</si>
  <si>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</si>
  <si>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</si>
  <si>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</si>
  <si>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</si>
  <si>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</si>
  <si>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</si>
  <si>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</si>
  <si>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</si>
  <si>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</si>
  <si>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</si>
  <si>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</si>
  <si>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</si>
  <si>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</si>
  <si>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</si>
  <si>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</si>
  <si>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</si>
  <si>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</si>
  <si>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</si>
  <si>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</si>
  <si>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</si>
  <si>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</si>
  <si>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</si>
  <si>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</si>
  <si>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</si>
  <si>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</si>
  <si>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</si>
  <si>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</si>
  <si>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</si>
  <si>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</si>
  <si>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</si>
  <si>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</si>
  <si>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</si>
  <si>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</si>
  <si>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</si>
  <si>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</si>
  <si>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</si>
  <si>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</si>
  <si>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</si>
  <si>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</si>
  <si>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</si>
  <si>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</si>
  <si>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</si>
  <si>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</si>
  <si>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</si>
  <si>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</si>
  <si>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</si>
  <si>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</si>
  <si>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</si>
  <si>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</si>
  <si>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</si>
  <si>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</si>
  <si>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</si>
  <si>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</si>
  <si>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</si>
  <si>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</si>
  <si>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</si>
  <si>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</si>
  <si>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</si>
  <si>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</si>
  <si>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</si>
  <si>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</si>
  <si>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</si>
  <si>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</si>
  <si>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</si>
  <si>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</si>
  <si>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</si>
  <si>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</si>
  <si>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</si>
  <si>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</si>
  <si>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</si>
  <si>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</si>
  <si>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</si>
  <si>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</si>
  <si>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</si>
  <si>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</si>
  <si>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</si>
  <si>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</si>
  <si>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</si>
  <si>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</si>
  <si>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</si>
  <si>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</si>
  <si>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</si>
  <si>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</si>
  <si>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</si>
  <si>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</si>
  <si>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</si>
  <si>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</si>
  <si>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</si>
  <si>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</si>
  <si>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</si>
  <si>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</si>
  <si>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</si>
  <si>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</si>
  <si>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</si>
  <si>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</si>
  <si>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</si>
  <si>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</si>
  <si>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</si>
  <si>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</si>
  <si>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</si>
  <si>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</si>
  <si>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</si>
  <si>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</si>
  <si>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</si>
  <si>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</si>
  <si>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</si>
  <si>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</si>
  <si>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</si>
  <si>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</si>
  <si>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</si>
  <si>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</si>
  <si>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</si>
  <si>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</si>
  <si>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</si>
  <si>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</si>
  <si>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</si>
  <si>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</si>
  <si>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</si>
  <si>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</si>
  <si>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</si>
  <si>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</si>
  <si>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</si>
  <si>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</si>
  <si>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</si>
  <si>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</si>
  <si>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</si>
  <si>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</si>
  <si>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</si>
  <si>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</si>
  <si>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</si>
  <si>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</si>
  <si>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</si>
  <si>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</si>
  <si>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</si>
  <si>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</si>
  <si>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</si>
  <si>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</si>
  <si>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</si>
  <si>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</si>
  <si>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</si>
  <si>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</si>
  <si>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</si>
  <si>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</si>
  <si>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</si>
  <si>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</si>
  <si>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</si>
  <si>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</si>
  <si>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</si>
  <si>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</si>
  <si>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</si>
  <si>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</si>
  <si>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</si>
  <si>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</si>
  <si>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</si>
  <si>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</si>
  <si>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</si>
  <si>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</si>
  <si>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</si>
  <si>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</si>
  <si>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</si>
  <si>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</si>
  <si>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</si>
  <si>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</si>
  <si>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</si>
  <si>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</si>
  <si>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</si>
  <si>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</si>
  <si>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</si>
  <si>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</si>
  <si>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</si>
  <si>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</si>
  <si>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</si>
  <si>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</si>
  <si>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</si>
  <si>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</si>
  <si>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</si>
  <si>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</si>
  <si>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</si>
  <si>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</si>
  <si>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</si>
  <si>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</si>
  <si>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</si>
  <si>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</si>
  <si>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</si>
  <si>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</si>
  <si>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</si>
  <si>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</si>
  <si>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</si>
  <si>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</si>
  <si>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</si>
  <si>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</si>
  <si>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</si>
  <si>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</si>
  <si>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</si>
  <si>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</si>
  <si>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</si>
  <si>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</si>
  <si>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</si>
  <si>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</si>
  <si>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</si>
  <si>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</si>
  <si>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</si>
  <si>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</si>
  <si>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</si>
  <si>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</si>
  <si>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</si>
  <si>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</si>
  <si>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</si>
  <si>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</si>
  <si>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</si>
  <si>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</si>
  <si>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</si>
  <si>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</si>
  <si>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</si>
  <si>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</si>
  <si>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</si>
  <si>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</si>
  <si>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</si>
  <si>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</si>
  <si>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</si>
  <si>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</si>
  <si>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</si>
  <si>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</si>
  <si>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</si>
  <si>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</si>
  <si>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</si>
  <si>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</si>
  <si>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</si>
  <si>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</si>
  <si>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</si>
  <si>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</si>
  <si>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</si>
  <si>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</si>
  <si>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</si>
  <si>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</si>
  <si>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</si>
  <si>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</si>
  <si>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</si>
  <si>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</si>
  <si>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</si>
  <si>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</si>
  <si>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</si>
  <si>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</si>
  <si>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</si>
  <si>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</si>
  <si>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</si>
  <si>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</si>
  <si>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</si>
  <si>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</si>
  <si>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</si>
  <si>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</si>
  <si>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</si>
  <si>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</si>
  <si>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</si>
  <si>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</si>
  <si>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</si>
  <si>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</si>
  <si>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</si>
  <si>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</si>
  <si>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</si>
  <si>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</si>
  <si>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</si>
  <si>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</si>
  <si>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</si>
  <si>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</si>
  <si>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</si>
  <si>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</si>
  <si>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</si>
  <si>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</si>
  <si>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</si>
  <si>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</si>
  <si>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</si>
  <si>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</si>
  <si>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</si>
  <si>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</si>
  <si>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</si>
  <si>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</si>
  <si>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</si>
  <si>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</si>
  <si>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</si>
  <si>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</si>
  <si>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</si>
  <si>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</si>
  <si>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</si>
  <si>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</si>
  <si>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</si>
  <si>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</si>
  <si>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</si>
  <si>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</si>
  <si>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</si>
  <si>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</si>
  <si>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</si>
  <si>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</si>
  <si>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</si>
  <si>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</si>
  <si>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</si>
  <si>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</si>
  <si>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</si>
  <si>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</si>
  <si>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</si>
  <si>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</si>
  <si>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</si>
  <si>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</si>
  <si>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</si>
  <si>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</si>
  <si>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</si>
  <si>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</si>
  <si>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</si>
  <si>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</si>
  <si>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</si>
  <si>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</si>
  <si>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</si>
  <si>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</si>
  <si>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</si>
  <si>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</si>
  <si>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</si>
  <si>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</si>
  <si>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</si>
  <si>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</si>
  <si>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</si>
  <si>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</si>
  <si>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</si>
  <si>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</si>
  <si>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</si>
  <si>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</si>
  <si>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</si>
  <si>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</si>
  <si>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</si>
  <si>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</si>
  <si>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</si>
  <si>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</si>
  <si>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</si>
  <si>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</si>
  <si>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</si>
  <si>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</si>
  <si>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</si>
  <si>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</si>
  <si>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</si>
  <si>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</si>
  <si>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</si>
  <si>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</si>
  <si>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</si>
  <si>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</si>
  <si>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</si>
  <si>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</si>
  <si>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</si>
  <si>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</si>
  <si>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</si>
  <si>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</si>
  <si>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</si>
  <si>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</si>
  <si>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</si>
  <si>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</si>
  <si>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</si>
  <si>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</si>
  <si>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</si>
  <si>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</si>
  <si>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</si>
  <si>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</si>
  <si>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</si>
  <si>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</si>
  <si>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</si>
  <si>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</si>
  <si>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</si>
  <si>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</si>
  <si>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</si>
  <si>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</si>
  <si>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</si>
  <si>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</si>
  <si>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</si>
  <si>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</si>
  <si>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</si>
  <si>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</si>
  <si>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</si>
  <si>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</si>
  <si>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</si>
  <si>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</si>
  <si>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</si>
  <si>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</si>
  <si>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</si>
  <si>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</si>
  <si>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</si>
  <si>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</si>
  <si>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</si>
  <si>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</si>
  <si>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</si>
  <si>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</si>
  <si>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</si>
  <si>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</si>
  <si>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</si>
  <si>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</si>
  <si>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</si>
  <si>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</si>
  <si>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</si>
  <si>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</si>
  <si>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</si>
  <si>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</si>
  <si>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</si>
  <si>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</si>
  <si>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</si>
  <si>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</si>
  <si>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</si>
  <si>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</si>
  <si>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</si>
  <si>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</si>
  <si>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</si>
  <si>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</si>
  <si>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</si>
  <si>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</si>
  <si>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</si>
  <si>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</si>
  <si>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</si>
  <si>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</si>
  <si>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</si>
  <si>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</si>
  <si>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</si>
  <si>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</si>
  <si>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</si>
  <si>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</si>
  <si>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</si>
  <si>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</si>
  <si>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</si>
  <si>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</si>
  <si>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</si>
  <si>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</si>
  <si>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</si>
  <si>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</si>
  <si>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</si>
  <si>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</si>
  <si>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</si>
  <si>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</si>
  <si>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</si>
  <si>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</si>
  <si>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</si>
  <si>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</si>
  <si>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</si>
  <si>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</si>
  <si>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</si>
  <si>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</si>
  <si>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</si>
  <si>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</si>
  <si>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</si>
  <si>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</si>
  <si>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</si>
  <si>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</si>
  <si>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</si>
  <si>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</si>
  <si>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</si>
  <si>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</si>
  <si>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</si>
  <si>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</si>
  <si>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</si>
  <si>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</si>
  <si>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</si>
  <si>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</si>
  <si>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</si>
  <si>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</si>
  <si>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</si>
  <si>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</si>
  <si>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</si>
  <si>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</si>
  <si>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</si>
  <si>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</si>
  <si>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</si>
  <si>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</si>
  <si>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</si>
  <si>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</si>
  <si>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</si>
  <si>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</si>
  <si>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</si>
  <si>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</si>
  <si>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</si>
  <si>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</si>
  <si>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</si>
  <si>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</si>
  <si>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</si>
  <si>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</si>
  <si>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</si>
  <si>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</si>
  <si>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</si>
  <si>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</si>
  <si>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</si>
  <si>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</si>
  <si>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</si>
  <si>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</si>
  <si>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</si>
  <si>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</si>
  <si>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</si>
  <si>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</si>
  <si>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</si>
  <si>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</si>
  <si>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</si>
  <si>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</si>
  <si>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</si>
  <si>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</si>
  <si>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</si>
  <si>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</si>
  <si>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</si>
  <si>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</si>
  <si>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</si>
  <si>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</si>
  <si>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</si>
  <si>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</si>
  <si>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</si>
  <si>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</si>
  <si>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</si>
  <si>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</si>
  <si>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</si>
  <si>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</si>
  <si>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</si>
  <si>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</si>
  <si>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</si>
  <si>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</si>
  <si>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</si>
  <si>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</si>
  <si>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</si>
  <si>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</si>
  <si>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</si>
  <si>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</si>
  <si>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</si>
  <si>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</si>
  <si>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</si>
  <si>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</si>
  <si>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</si>
  <si>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</si>
  <si>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</si>
  <si>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</si>
  <si>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</si>
  <si>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</si>
  <si>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</si>
  <si>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</si>
  <si>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</si>
  <si>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</si>
  <si>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</si>
  <si>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</si>
  <si>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</si>
  <si>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</si>
  <si>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</si>
  <si>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</si>
  <si>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</si>
  <si>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</si>
  <si>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</si>
  <si>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</si>
  <si>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</si>
  <si>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</si>
  <si>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</si>
  <si>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</si>
  <si>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</si>
  <si>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</si>
  <si>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</si>
  <si>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</si>
  <si>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</si>
  <si>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</si>
  <si>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</si>
  <si>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</si>
  <si>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</si>
  <si>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</si>
  <si>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</si>
  <si>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</si>
  <si>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</si>
  <si>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</si>
  <si>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</si>
  <si>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</si>
  <si>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</si>
  <si>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</si>
  <si>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</si>
  <si>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</si>
  <si>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</si>
  <si>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</si>
  <si>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</si>
  <si>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</si>
  <si>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</si>
  <si>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</si>
  <si>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</si>
  <si>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</si>
  <si>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</si>
  <si>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</si>
  <si>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</si>
  <si>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</si>
  <si>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</si>
  <si>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</si>
  <si>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</si>
  <si>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</si>
  <si>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</si>
  <si>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</si>
  <si>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</si>
  <si>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</si>
  <si>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</si>
  <si>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</si>
  <si>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</si>
  <si>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</si>
  <si>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</si>
  <si>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</si>
  <si>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</si>
  <si>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</si>
  <si>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</si>
  <si>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</si>
  <si>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</si>
  <si>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</si>
  <si>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</si>
  <si>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</si>
  <si>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</si>
  <si>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</si>
  <si>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</si>
  <si>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</si>
  <si>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</si>
  <si>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</si>
  <si>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</si>
  <si>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</si>
  <si>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</si>
  <si>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</si>
  <si>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</si>
  <si>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</si>
  <si>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</si>
  <si>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</si>
  <si>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</si>
  <si>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</si>
  <si>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</si>
  <si>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</si>
  <si>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</si>
  <si>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</si>
  <si>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</si>
  <si>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</si>
  <si>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</si>
  <si>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</si>
  <si>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</si>
  <si>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</si>
  <si>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</si>
  <si>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</si>
  <si>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</si>
  <si>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</si>
  <si>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</si>
  <si>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</si>
  <si>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</si>
  <si>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</si>
  <si>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</si>
  <si>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</si>
  <si>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</si>
  <si>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</si>
  <si>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</si>
  <si>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</si>
  <si>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</si>
  <si>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</si>
  <si>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</si>
  <si>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</si>
  <si>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</si>
  <si>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</si>
  <si>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</si>
  <si>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</si>
  <si>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</si>
  <si>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</si>
  <si>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</si>
  <si>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</si>
  <si>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</si>
  <si>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</si>
  <si>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</si>
  <si>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</si>
  <si>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</si>
  <si>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</si>
  <si>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</si>
  <si>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</si>
  <si>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</si>
  <si>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</si>
  <si>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</si>
  <si>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</si>
  <si>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</si>
  <si>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</si>
  <si>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</si>
  <si>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</si>
  <si>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</si>
  <si>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</si>
  <si>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</si>
  <si>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</si>
  <si>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</si>
  <si>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</si>
  <si>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</si>
  <si>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</si>
  <si>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</si>
  <si>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</si>
  <si>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</si>
  <si>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</si>
  <si>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</si>
  <si>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</si>
  <si>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</si>
  <si>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</si>
  <si>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</si>
  <si>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</si>
  <si>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</si>
  <si>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</si>
  <si>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</si>
  <si>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</si>
  <si>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</si>
  <si>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</si>
  <si>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</si>
  <si>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</si>
  <si>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</si>
  <si>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</si>
  <si>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</si>
  <si>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</si>
  <si>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</si>
  <si>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</si>
  <si>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</si>
  <si>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</si>
  <si>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</si>
  <si>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</si>
  <si>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</si>
  <si>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</si>
  <si>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</si>
  <si>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</si>
  <si>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</si>
  <si>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</si>
  <si>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</si>
  <si>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</si>
  <si>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</si>
  <si>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</si>
  <si>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</si>
  <si>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</si>
  <si>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</si>
  <si>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</si>
  <si>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</si>
  <si>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</si>
  <si>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</si>
  <si>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</si>
  <si>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</si>
  <si>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</si>
  <si>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</si>
  <si>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</si>
  <si>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</si>
  <si>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</si>
  <si>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</si>
  <si>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</si>
  <si>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</si>
  <si>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</si>
  <si>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</si>
  <si>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</si>
  <si>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</si>
  <si>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</si>
  <si>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</si>
  <si>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</si>
  <si>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</si>
  <si>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</si>
  <si>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</si>
  <si>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</si>
  <si>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</si>
  <si>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</si>
  <si>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</si>
  <si>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</si>
  <si>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</si>
  <si>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</si>
  <si>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</si>
  <si>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</si>
  <si>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</si>
  <si>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</si>
  <si>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</si>
  <si>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</si>
  <si>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</si>
  <si>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</si>
  <si>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</si>
  <si>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</si>
  <si>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</si>
  <si>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</si>
  <si>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</si>
  <si>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</si>
  <si>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</si>
  <si>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</si>
  <si>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</si>
  <si>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</si>
  <si>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</si>
  <si>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</si>
  <si>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</si>
  <si>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</si>
  <si>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</si>
  <si>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</si>
  <si>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</si>
  <si>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</si>
  <si>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</si>
  <si>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</si>
  <si>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</si>
  <si>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</si>
  <si>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</si>
  <si>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</si>
  <si>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</si>
  <si>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</si>
  <si>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</si>
  <si>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</si>
  <si>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</si>
  <si>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</si>
  <si>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</si>
  <si>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</si>
  <si>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</si>
  <si>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</si>
  <si>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</si>
  <si>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</si>
  <si>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</si>
  <si>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</si>
  <si>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</si>
  <si>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</si>
  <si>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</si>
  <si>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</si>
  <si>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</si>
  <si>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</si>
  <si>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</si>
  <si>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</si>
  <si>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</si>
  <si>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</si>
  <si>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</si>
  <si>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</si>
  <si>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</si>
  <si>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</si>
  <si>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</si>
  <si>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</si>
  <si>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</si>
  <si>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</si>
  <si>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</si>
  <si>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</si>
  <si>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</si>
  <si>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</si>
  <si>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</si>
  <si>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</si>
  <si>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</si>
  <si>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</si>
  <si>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</si>
  <si>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</si>
  <si>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</si>
  <si>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</si>
  <si>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</si>
  <si>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</si>
  <si>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</si>
  <si>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</si>
  <si>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</si>
  <si>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</si>
  <si>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</si>
  <si>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</si>
  <si>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</si>
  <si>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</si>
  <si>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</si>
  <si>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</si>
  <si>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</si>
  <si>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</si>
  <si>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</si>
  <si>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</si>
  <si>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</si>
  <si>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</si>
  <si>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</si>
  <si>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</si>
  <si>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</si>
  <si>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</si>
  <si>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</si>
  <si>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</si>
  <si>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</si>
  <si>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</si>
  <si>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</si>
  <si>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</si>
  <si>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</si>
  <si>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</si>
  <si>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</si>
  <si>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</si>
  <si>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</si>
  <si>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</si>
  <si>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</si>
  <si>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</si>
  <si>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</si>
  <si>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</si>
  <si>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</si>
  <si>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</si>
  <si>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</si>
  <si>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</si>
  <si>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</si>
  <si>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</si>
  <si>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</si>
  <si>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</si>
  <si>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</si>
  <si>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</si>
  <si>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</si>
  <si>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</si>
  <si>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</si>
  <si>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</si>
  <si>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</si>
  <si>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</si>
  <si>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</si>
  <si>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</si>
  <si>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</si>
  <si>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</si>
  <si>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</si>
  <si>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</si>
  <si>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</si>
  <si>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</si>
  <si>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</si>
  <si>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</si>
  <si>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</si>
  <si>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</si>
  <si>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</si>
  <si>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</si>
  <si>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</si>
  <si>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</si>
  <si>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</si>
  <si>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</si>
  <si>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</si>
  <si>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</si>
  <si>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</si>
  <si>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</si>
  <si>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</si>
  <si>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</si>
  <si>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</si>
  <si>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</si>
  <si>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</si>
  <si>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</si>
  <si>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</si>
  <si>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</si>
  <si>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</si>
  <si>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</si>
  <si>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</si>
  <si>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</si>
  <si>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</si>
  <si>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</si>
  <si>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</si>
  <si>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</si>
  <si>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</si>
  <si>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</si>
  <si>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</si>
  <si>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</si>
  <si>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</si>
  <si>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</si>
  <si>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</si>
  <si>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</si>
  <si>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</si>
  <si>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</si>
  <si>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</si>
  <si>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</si>
  <si>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</si>
  <si>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</si>
  <si>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</si>
  <si>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</si>
  <si>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</si>
  <si>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</si>
  <si>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</si>
  <si>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</si>
  <si>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</si>
  <si>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</si>
  <si>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</si>
  <si>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</si>
  <si>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</si>
  <si>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</si>
  <si>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</si>
  <si>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</si>
  <si>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</si>
  <si>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</si>
  <si>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</si>
  <si>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</si>
  <si>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</si>
  <si>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</si>
  <si>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</si>
  <si>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</si>
  <si>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</si>
  <si>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</si>
  <si>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</si>
  <si>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</si>
  <si>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</si>
  <si>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</si>
  <si>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</si>
  <si>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</si>
  <si>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</si>
  <si>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</si>
  <si>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</si>
  <si>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</si>
  <si>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</si>
  <si>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</si>
  <si>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</si>
  <si>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</si>
  <si>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</si>
  <si>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</si>
  <si>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</si>
  <si>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</si>
  <si>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</si>
  <si>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</si>
  <si>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</si>
  <si>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</si>
  <si>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</si>
  <si>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</si>
  <si>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</si>
  <si>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</si>
  <si>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</si>
  <si>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</si>
  <si>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</si>
  <si>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</si>
  <si>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</si>
  <si>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</si>
  <si>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</si>
  <si>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</si>
  <si>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</si>
  <si>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</si>
  <si>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</si>
  <si>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</si>
  <si>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</si>
  <si>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</si>
  <si>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</si>
  <si>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</si>
  <si>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</si>
  <si>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</si>
  <si>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</si>
  <si>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</si>
  <si>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</si>
  <si>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</si>
  <si>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</si>
  <si>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</si>
  <si>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</si>
  <si>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</si>
  <si>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</si>
  <si>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</si>
  <si>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</si>
  <si>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</si>
  <si>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</si>
  <si>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</si>
  <si>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</si>
  <si>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</si>
  <si>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</si>
  <si>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</si>
  <si>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</si>
  <si>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</si>
  <si>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</si>
  <si>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</si>
  <si>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</si>
  <si>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</si>
  <si>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</si>
  <si>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</si>
  <si>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</si>
  <si>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</si>
  <si>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</si>
  <si>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</si>
  <si>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</si>
  <si>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</si>
  <si>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</si>
  <si>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</si>
  <si>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</si>
  <si>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</si>
  <si>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</si>
  <si>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</si>
  <si>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</si>
  <si>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</si>
  <si>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</si>
  <si>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</si>
  <si>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</si>
  <si>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</si>
  <si>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</si>
  <si>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</si>
  <si>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</si>
  <si>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</si>
  <si>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</si>
  <si>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</si>
  <si>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</si>
  <si>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</si>
  <si>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</si>
  <si>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</si>
  <si>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</si>
  <si>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</si>
  <si>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</si>
  <si>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</si>
  <si>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</si>
  <si>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</si>
  <si>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</si>
  <si>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</si>
  <si>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</si>
  <si>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</si>
  <si>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</si>
  <si>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</si>
  <si>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</si>
  <si>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</si>
  <si>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</si>
  <si>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</si>
  <si>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</si>
  <si>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</si>
  <si>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</si>
  <si>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</si>
  <si>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</si>
  <si>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</si>
  <si>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</si>
  <si>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</si>
  <si>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</si>
  <si>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</si>
  <si>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</si>
  <si>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</si>
  <si>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</si>
  <si>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</si>
  <si>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</si>
  <si>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</si>
  <si>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</si>
  <si>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</si>
  <si>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</si>
  <si>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</si>
  <si>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</si>
  <si>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</si>
  <si>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</si>
  <si>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</si>
  <si>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</si>
  <si>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</si>
  <si>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</si>
  <si>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</si>
  <si>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</si>
  <si>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</si>
  <si>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</si>
  <si>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</si>
  <si>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</si>
  <si>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</si>
  <si>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</si>
  <si>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</si>
  <si>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</si>
  <si>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</si>
  <si>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</si>
  <si>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</si>
  <si>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</si>
  <si>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</si>
  <si>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</si>
  <si>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</si>
  <si>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</si>
  <si>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</si>
  <si>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</si>
  <si>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</si>
  <si>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</si>
  <si>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</si>
  <si>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</si>
  <si>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</si>
  <si>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</si>
  <si>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</si>
  <si>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</si>
  <si>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</si>
  <si>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</si>
  <si>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</si>
  <si>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</si>
  <si>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</si>
  <si>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</si>
  <si>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</si>
  <si>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</si>
  <si>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</si>
  <si>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</si>
  <si>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</si>
  <si>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</si>
  <si>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</si>
  <si>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</si>
  <si>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</si>
  <si>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</si>
  <si>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</si>
  <si>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</si>
  <si>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</si>
  <si>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</si>
  <si>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</si>
  <si>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</si>
  <si>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</si>
  <si>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</si>
  <si>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</si>
  <si>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</si>
  <si>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</si>
  <si>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</si>
  <si>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</si>
  <si>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</si>
  <si>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</si>
  <si>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</si>
  <si>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</si>
  <si>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</si>
  <si>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</si>
  <si>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</si>
  <si>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</si>
  <si>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</si>
  <si>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</si>
  <si>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</si>
  <si>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</si>
  <si>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</si>
  <si>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</si>
  <si>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</si>
  <si>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</si>
  <si>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</si>
  <si>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</si>
  <si>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</si>
  <si>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</si>
  <si>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</si>
  <si>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</si>
  <si>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</si>
  <si>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</si>
  <si>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</si>
  <si>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</si>
  <si>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</si>
  <si>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</si>
  <si>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</si>
  <si>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</si>
  <si>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</si>
  <si>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</si>
  <si>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</si>
  <si>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</si>
  <si>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</si>
  <si>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</si>
  <si>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</si>
  <si>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</si>
  <si>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</si>
  <si>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</si>
  <si>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</si>
  <si>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</si>
  <si>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</si>
  <si>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</si>
  <si>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</si>
  <si>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</si>
  <si>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</si>
  <si>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</si>
  <si>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</si>
  <si>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</si>
  <si>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</si>
  <si>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</si>
  <si>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</si>
  <si>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</si>
  <si>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</si>
  <si>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</si>
  <si>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</si>
  <si>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</si>
  <si>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</si>
  <si>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</si>
  <si>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</si>
  <si>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</si>
  <si>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</si>
  <si>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</si>
  <si>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</si>
  <si>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</si>
  <si>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</si>
  <si>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</si>
  <si>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</si>
  <si>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</si>
  <si>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</si>
  <si>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</si>
  <si>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</si>
  <si>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</si>
  <si>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</si>
  <si>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</si>
  <si>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</si>
  <si>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</si>
  <si>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</si>
  <si>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</si>
  <si>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</si>
  <si>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</si>
  <si>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</si>
  <si>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</si>
  <si>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</si>
  <si>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</si>
  <si>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</si>
  <si>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</si>
  <si>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</si>
  <si>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</si>
  <si>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</si>
  <si>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</si>
  <si>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</si>
  <si>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</si>
  <si>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</si>
  <si>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</si>
  <si>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</si>
  <si>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</si>
  <si>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</si>
  <si>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</si>
  <si>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</si>
  <si>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</si>
  <si>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</si>
  <si>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</si>
  <si>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</si>
  <si>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</si>
  <si>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</si>
  <si>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</si>
  <si>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</si>
  <si>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</si>
  <si>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</si>
  <si>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</si>
  <si>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</si>
  <si>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</si>
  <si>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</si>
  <si>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</si>
  <si>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</si>
  <si>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</si>
  <si>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</si>
  <si>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</si>
  <si>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</si>
  <si>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</si>
  <si>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</si>
  <si>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</si>
  <si>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</si>
  <si>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</si>
  <si>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</si>
  <si>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</si>
  <si>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</si>
  <si>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</si>
  <si>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</si>
  <si>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</si>
  <si>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</si>
  <si>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</si>
  <si>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</si>
  <si>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</si>
  <si>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</si>
  <si>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</si>
  <si>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</si>
  <si>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</si>
  <si>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</si>
  <si>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</si>
  <si>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</si>
  <si>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</si>
  <si>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</si>
  <si>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</si>
  <si>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</si>
  <si>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</si>
  <si>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</si>
  <si>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</si>
  <si>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</si>
  <si>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</si>
  <si>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</si>
  <si>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</si>
  <si>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</si>
  <si>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</si>
  <si>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</si>
  <si>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</si>
  <si>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</si>
  <si>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</si>
  <si>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</si>
  <si>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</si>
  <si>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</si>
  <si>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</si>
  <si>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</si>
  <si>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</si>
  <si>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</si>
  <si>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</si>
  <si>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</si>
  <si>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</si>
  <si>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</si>
  <si>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</si>
  <si>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</si>
  <si>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</si>
  <si>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</si>
  <si>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</si>
  <si>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</si>
  <si>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</si>
  <si>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</si>
  <si>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</si>
  <si>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</si>
  <si>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</si>
  <si>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</si>
  <si>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</si>
  <si>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</si>
  <si>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</si>
  <si>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</si>
  <si>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</si>
  <si>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</si>
  <si>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</si>
  <si>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</si>
  <si>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</si>
  <si>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</si>
  <si>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</si>
  <si>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</si>
  <si>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</si>
  <si>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</si>
  <si>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</si>
  <si>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</si>
  <si>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</si>
  <si>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</si>
  <si>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</si>
  <si>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</si>
  <si>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</si>
  <si>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</si>
  <si>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</si>
  <si>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</si>
  <si>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</si>
  <si>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</si>
  <si>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</si>
  <si>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</si>
  <si>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</si>
  <si>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</si>
  <si>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</si>
  <si>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</si>
  <si>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</si>
  <si>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</si>
  <si>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</si>
  <si>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</si>
  <si>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</si>
  <si>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</si>
  <si>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</si>
  <si>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</si>
  <si>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</si>
  <si>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</si>
  <si>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</si>
  <si>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</si>
  <si>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</si>
  <si>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</si>
  <si>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</si>
  <si>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</si>
  <si>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</si>
  <si>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</si>
  <si>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</si>
  <si>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</si>
  <si>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</si>
  <si>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</si>
  <si>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</si>
  <si>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</si>
  <si>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</si>
  <si>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</si>
  <si>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</si>
  <si>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</si>
  <si>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</si>
  <si>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</si>
  <si>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</si>
  <si>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</si>
  <si>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</si>
  <si>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</si>
  <si>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</si>
  <si>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</si>
  <si>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</si>
  <si>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</si>
  <si>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</si>
  <si>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</si>
  <si>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</si>
  <si>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</si>
  <si>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</si>
  <si>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</si>
  <si>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</si>
  <si>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</si>
  <si>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</si>
  <si>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</si>
  <si>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</si>
  <si>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</si>
  <si>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</si>
  <si>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</si>
  <si>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</si>
  <si>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</si>
  <si>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</si>
  <si>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</si>
  <si>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</si>
  <si>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</si>
  <si>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</si>
  <si>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</si>
  <si>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</si>
  <si>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</si>
  <si>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</si>
  <si>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</si>
  <si>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</si>
  <si>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</si>
  <si>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</si>
  <si>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</si>
  <si>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</si>
  <si>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</si>
  <si>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</si>
  <si>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</si>
  <si>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</si>
  <si>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</si>
  <si>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</si>
  <si>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</si>
  <si>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</si>
  <si>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</si>
  <si>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</si>
  <si>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</si>
  <si>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</si>
  <si>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</si>
  <si>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</si>
  <si>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</si>
  <si>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</si>
  <si>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</si>
  <si>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</si>
  <si>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</si>
  <si>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</si>
  <si>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</si>
  <si>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</si>
  <si>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</si>
  <si>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</si>
  <si>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</si>
  <si>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</si>
  <si>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</si>
  <si>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</si>
  <si>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</si>
  <si>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</si>
  <si>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</si>
  <si>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</si>
  <si>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</si>
  <si>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</si>
  <si>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</si>
  <si>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</si>
  <si>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</si>
  <si>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</si>
  <si>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</si>
  <si>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</si>
  <si>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</si>
  <si>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</si>
  <si>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</si>
  <si>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</si>
  <si>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</si>
  <si>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</si>
  <si>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</si>
  <si>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</si>
  <si>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</si>
  <si>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</si>
  <si>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</si>
  <si>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</si>
  <si>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</si>
  <si>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</si>
  <si>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</si>
  <si>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</si>
  <si>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</si>
  <si>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</si>
  <si>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</si>
  <si>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</si>
  <si>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</si>
  <si>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</si>
  <si>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</si>
  <si>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</si>
  <si>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</si>
  <si>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</si>
  <si>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</si>
  <si>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</si>
  <si>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</si>
  <si>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</si>
  <si>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</si>
  <si>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</si>
  <si>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</si>
  <si>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</si>
  <si>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</si>
  <si>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</si>
  <si>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</si>
  <si>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</si>
  <si>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</si>
  <si>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</si>
  <si>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</si>
  <si>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</si>
  <si>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</si>
  <si>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</si>
  <si>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</si>
  <si>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</si>
  <si>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</si>
  <si>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</si>
  <si>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</si>
  <si>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</si>
  <si>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</si>
  <si>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</si>
  <si>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</si>
  <si>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</si>
  <si>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</si>
  <si>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</si>
  <si>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</si>
  <si>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</si>
  <si>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</si>
  <si>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</si>
  <si>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</si>
  <si>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</si>
  <si>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</si>
  <si>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</si>
  <si>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</si>
  <si>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</si>
  <si>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</si>
  <si>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</si>
  <si>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</si>
  <si>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</si>
  <si>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</si>
  <si>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</si>
  <si>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</si>
  <si>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</si>
  <si>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</si>
  <si>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</si>
  <si>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</si>
  <si>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</si>
  <si>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</si>
  <si>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</si>
  <si>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</si>
  <si>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</si>
  <si>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</si>
  <si>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</si>
  <si>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</si>
  <si>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</si>
  <si>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</si>
  <si>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</si>
  <si>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</si>
  <si>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</si>
  <si>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</si>
  <si>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</si>
  <si>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</si>
  <si>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</si>
  <si>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</si>
  <si>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</si>
  <si>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</si>
  <si>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</si>
  <si>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</si>
  <si>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</si>
  <si>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</si>
  <si>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</si>
  <si>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</si>
  <si>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</si>
  <si>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</si>
  <si>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</si>
  <si>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</si>
  <si>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</si>
  <si>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</si>
  <si>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</si>
  <si>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</si>
  <si>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</si>
  <si>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</si>
  <si>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</si>
  <si>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</si>
  <si>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</si>
  <si>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</si>
  <si>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</si>
  <si>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</si>
  <si>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</si>
  <si>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</si>
  <si>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</si>
  <si>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</si>
  <si>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</si>
  <si>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</si>
  <si>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</si>
  <si>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</si>
  <si>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</si>
  <si>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</si>
  <si>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</si>
  <si>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</si>
  <si>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</si>
  <si>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</si>
  <si>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</si>
  <si>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</si>
  <si>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</si>
  <si>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</si>
  <si>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</si>
  <si>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</si>
  <si>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</si>
  <si>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</si>
  <si>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</si>
  <si>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</si>
  <si>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</si>
  <si>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</si>
  <si>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</si>
  <si>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</si>
  <si>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</si>
  <si>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</si>
  <si>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</si>
  <si>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</si>
  <si>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</si>
  <si>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</si>
  <si>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</si>
  <si>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</si>
  <si>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</si>
  <si>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</si>
  <si>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</si>
  <si>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</si>
  <si>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</si>
  <si>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</si>
  <si>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</si>
  <si>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</si>
  <si>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</si>
  <si>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</si>
  <si>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</si>
  <si>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</si>
  <si>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</si>
  <si>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</si>
  <si>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</si>
  <si>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</si>
  <si>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</si>
  <si>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</si>
  <si>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</si>
  <si>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</si>
  <si>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</si>
  <si>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</si>
  <si>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</si>
  <si>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</si>
  <si>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</si>
  <si>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</si>
  <si>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</si>
  <si>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</si>
  <si>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</si>
  <si>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</si>
  <si>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</si>
  <si>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</si>
  <si>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</si>
  <si>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</si>
  <si>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</si>
  <si>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</si>
  <si>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</si>
  <si>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</si>
  <si>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</si>
  <si>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</si>
  <si>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</si>
  <si>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</si>
  <si>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</si>
  <si>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</si>
  <si>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</si>
  <si>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</si>
  <si>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</si>
  <si>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</si>
  <si>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</si>
  <si>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</si>
  <si>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</si>
  <si>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</si>
  <si>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</si>
  <si>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</si>
  <si>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</si>
  <si>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</si>
  <si>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</si>
  <si>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</si>
  <si>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</si>
  <si>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</si>
  <si>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</si>
  <si>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</si>
  <si>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</si>
  <si>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</si>
  <si>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</si>
  <si>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</si>
  <si>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</si>
  <si>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</si>
  <si>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</si>
  <si>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</si>
  <si>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</si>
  <si>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</si>
  <si>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</si>
  <si>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</si>
  <si>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</si>
  <si>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</si>
  <si>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</si>
  <si>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</si>
  <si>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</si>
  <si>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</si>
  <si>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</si>
  <si>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</si>
  <si>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</si>
  <si>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</si>
  <si>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</si>
  <si>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</si>
  <si>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</si>
  <si>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</si>
  <si>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</si>
  <si>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</si>
  <si>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</si>
  <si>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</si>
  <si>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</si>
  <si>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</si>
  <si>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</si>
  <si>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</si>
  <si>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</si>
  <si>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</si>
  <si>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</si>
  <si>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</si>
  <si>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</si>
  <si>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</si>
  <si>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</si>
  <si>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</si>
  <si>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</si>
  <si>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</si>
  <si>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</si>
  <si>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</si>
  <si>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</si>
  <si>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</si>
  <si>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</si>
  <si>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</si>
  <si>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</si>
  <si>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</si>
  <si>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</si>
  <si>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</si>
  <si>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</si>
  <si>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</si>
  <si>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</si>
  <si>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</si>
  <si>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</si>
  <si>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</si>
  <si>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</si>
  <si>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</si>
  <si>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</si>
  <si>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</si>
  <si>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</si>
  <si>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</si>
  <si>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</si>
  <si>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</si>
  <si>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</si>
  <si>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</si>
  <si>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</si>
  <si>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</si>
  <si>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</si>
  <si>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</si>
  <si>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</si>
  <si>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</si>
  <si>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</si>
  <si>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</si>
  <si>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</si>
  <si>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</si>
  <si>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</si>
  <si>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</si>
  <si>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</si>
  <si>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</si>
  <si>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</si>
  <si>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</si>
  <si>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</si>
  <si>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</si>
  <si>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</si>
  <si>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</si>
  <si>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</si>
  <si>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</si>
  <si>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</si>
  <si>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</si>
  <si>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</si>
  <si>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</si>
  <si>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</si>
  <si>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</si>
  <si>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</si>
  <si>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</si>
  <si>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</si>
  <si>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</si>
  <si>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</si>
  <si>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</si>
  <si>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</si>
  <si>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</si>
  <si>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</si>
  <si>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</si>
  <si>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</si>
  <si>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</si>
  <si>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</si>
  <si>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</si>
  <si>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</si>
  <si>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</si>
  <si>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</si>
  <si>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</si>
  <si>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</si>
  <si>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</si>
  <si>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</si>
  <si>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</si>
  <si>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</si>
  <si>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</si>
  <si>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</si>
  <si>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</si>
  <si>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</si>
  <si>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</si>
  <si>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</si>
  <si>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</si>
  <si>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</si>
  <si>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</si>
  <si>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</si>
  <si>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</si>
  <si>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</si>
  <si>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</si>
  <si>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</si>
  <si>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</si>
  <si>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</si>
  <si>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</si>
  <si>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</si>
  <si>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</si>
  <si>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</si>
  <si>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</si>
  <si>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</si>
  <si>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</si>
  <si>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</si>
  <si>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</si>
  <si>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</si>
  <si>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</si>
  <si>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</si>
  <si>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</si>
  <si>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</si>
  <si>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</si>
  <si>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</si>
  <si>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</si>
  <si>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</si>
  <si>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</si>
  <si>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</si>
  <si>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</si>
  <si>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</si>
  <si>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</si>
  <si>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</si>
  <si>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</si>
  <si>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</si>
  <si>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</si>
  <si>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</si>
  <si>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</si>
  <si>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</si>
  <si>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</si>
  <si>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</si>
  <si>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</si>
  <si>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</si>
  <si>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</si>
  <si>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</si>
  <si>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</si>
  <si>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</si>
  <si>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</si>
  <si>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</si>
  <si>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</si>
  <si>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</si>
  <si>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</si>
  <si>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</si>
  <si>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</si>
  <si>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</si>
  <si>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</si>
  <si>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</si>
  <si>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</si>
  <si>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</si>
  <si>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</si>
  <si>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</si>
  <si>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</si>
  <si>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</si>
  <si>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</si>
  <si>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</si>
  <si>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</si>
  <si>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</si>
  <si>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</si>
  <si>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</si>
  <si>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</si>
  <si>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</si>
  <si>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</si>
  <si>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</si>
  <si>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</si>
  <si>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</si>
  <si>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</si>
  <si>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</si>
  <si>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</si>
  <si>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</si>
  <si>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</si>
  <si>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</si>
  <si>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</si>
  <si>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</si>
  <si>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</si>
  <si>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</si>
  <si>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</si>
  <si>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</si>
  <si>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</si>
  <si>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</si>
  <si>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</si>
  <si>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</si>
  <si>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</si>
  <si>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</si>
  <si>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</si>
  <si>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</si>
  <si>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</si>
  <si>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</si>
  <si>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</si>
  <si>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</si>
  <si>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</si>
  <si>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</si>
  <si>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</si>
  <si>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</si>
  <si>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</si>
  <si>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</si>
  <si>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</si>
  <si>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</si>
  <si>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</si>
  <si>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</si>
  <si>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</si>
  <si>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</si>
  <si>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</si>
  <si>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</si>
  <si>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</si>
  <si>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</si>
  <si>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</si>
  <si>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</si>
  <si>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</si>
  <si>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</si>
  <si>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</si>
  <si>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</si>
  <si>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</si>
  <si>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</si>
  <si>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</si>
  <si>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</si>
  <si>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</si>
  <si>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</si>
  <si>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</si>
  <si>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</si>
  <si>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</si>
  <si>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</si>
  <si>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</si>
  <si>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</si>
  <si>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</si>
  <si>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</si>
  <si>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</si>
  <si>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</si>
  <si>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</si>
  <si>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</si>
  <si>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</si>
  <si>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</si>
  <si>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</si>
  <si>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</si>
  <si>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</si>
  <si>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</si>
  <si>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</si>
  <si>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</si>
  <si>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</si>
  <si>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</si>
  <si>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</si>
  <si>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</si>
  <si>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</si>
  <si>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</si>
  <si>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</si>
  <si>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</si>
  <si>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</si>
  <si>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</si>
  <si>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</si>
  <si>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</si>
  <si>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</si>
  <si>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</si>
  <si>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</si>
  <si>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</si>
  <si>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</si>
  <si>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</si>
  <si>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</si>
  <si>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</si>
  <si>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</si>
  <si>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</si>
  <si>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</si>
  <si>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</si>
  <si>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</si>
  <si>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</si>
  <si>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</si>
  <si>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</si>
  <si>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</si>
  <si>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</si>
  <si>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</si>
  <si>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</si>
  <si>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</si>
  <si>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</si>
  <si>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</si>
  <si>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</si>
  <si>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</si>
  <si>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</si>
  <si>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</si>
  <si>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</si>
  <si>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</si>
  <si>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</si>
  <si>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</si>
  <si>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</si>
  <si>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</si>
  <si>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</si>
  <si>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</si>
  <si>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</si>
  <si>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</si>
  <si>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</si>
  <si>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</si>
  <si>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</si>
  <si>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</si>
  <si>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</si>
  <si>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</si>
  <si>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</si>
  <si>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</si>
  <si>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</si>
  <si>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</si>
  <si>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</si>
  <si>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</si>
  <si>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</si>
  <si>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</si>
  <si>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</si>
  <si>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</si>
  <si>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</si>
  <si>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</si>
  <si>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</si>
  <si>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</si>
  <si>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</si>
  <si>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</si>
  <si>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</si>
  <si>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</si>
  <si>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</si>
  <si>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</si>
  <si>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</si>
  <si>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</si>
  <si>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</si>
  <si>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</si>
  <si>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</si>
  <si>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</si>
  <si>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</si>
  <si>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</si>
  <si>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</si>
  <si>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</si>
  <si>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</si>
  <si>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</si>
  <si>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</si>
  <si>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</si>
  <si>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</si>
  <si>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</si>
  <si>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</si>
  <si>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</si>
  <si>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</si>
  <si>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</si>
  <si>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</si>
  <si>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</si>
  <si>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</si>
  <si>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</si>
  <si>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</si>
  <si>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</si>
  <si>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</si>
  <si>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</si>
  <si>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</si>
  <si>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</si>
  <si>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</si>
  <si>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</si>
  <si>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</si>
  <si>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</si>
  <si>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</si>
  <si>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</si>
  <si>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</si>
  <si>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</si>
  <si>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</si>
  <si>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</si>
  <si>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</si>
  <si>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</si>
  <si>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</si>
  <si>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</si>
  <si>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</si>
  <si>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</si>
  <si>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</si>
  <si>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</si>
  <si>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</si>
  <si>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</si>
  <si>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</si>
  <si>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</si>
  <si>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</si>
  <si>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</si>
  <si>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</si>
  <si>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</si>
  <si>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</si>
  <si>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</si>
  <si>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</si>
  <si>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</si>
  <si>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</si>
  <si>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</si>
  <si>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</si>
  <si>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</si>
  <si>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</si>
  <si>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</si>
  <si>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</si>
  <si>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</si>
  <si>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</si>
  <si>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</si>
  <si>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</si>
  <si>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</si>
  <si>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</si>
  <si>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</si>
  <si>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</si>
  <si>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</si>
  <si>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</si>
  <si>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</si>
  <si>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</si>
  <si>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</si>
  <si>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</si>
  <si>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</si>
  <si>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</si>
  <si>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</si>
  <si>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</si>
  <si>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</si>
  <si>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</si>
  <si>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</si>
  <si>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</si>
  <si>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</si>
  <si>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</si>
  <si>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</si>
  <si>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</si>
  <si>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</si>
  <si>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</si>
  <si>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</si>
  <si>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</si>
  <si>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</si>
  <si>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</si>
  <si>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</si>
  <si>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</si>
  <si>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</si>
  <si>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</si>
  <si>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</si>
  <si>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</si>
  <si>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</si>
  <si>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</si>
  <si>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</si>
  <si>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</si>
  <si>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</si>
  <si>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</si>
  <si>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</si>
  <si>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</si>
  <si>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</si>
  <si>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</si>
  <si>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</si>
  <si>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</si>
  <si>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</si>
  <si>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</si>
  <si>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</si>
  <si>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</si>
  <si>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</si>
  <si>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</si>
  <si>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</si>
  <si>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</si>
  <si>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</si>
  <si>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</si>
  <si>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</si>
  <si>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</si>
  <si>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</si>
  <si>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</si>
  <si>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</si>
  <si>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</si>
  <si>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</si>
  <si>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</si>
  <si>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</si>
  <si>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</si>
  <si>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</si>
  <si>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</si>
  <si>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</si>
  <si>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</si>
  <si>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</si>
  <si>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</si>
  <si>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</si>
  <si>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</si>
  <si>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</si>
  <si>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</si>
  <si>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</si>
  <si>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</si>
  <si>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</si>
  <si>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</si>
  <si>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</si>
  <si>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</si>
  <si>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</si>
  <si>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</si>
  <si>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</si>
  <si>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</si>
  <si>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</si>
  <si>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</si>
  <si>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</si>
  <si>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</si>
  <si>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</si>
  <si>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</si>
  <si>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</si>
  <si>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</si>
  <si>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</si>
  <si>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</si>
  <si>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</si>
  <si>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</si>
  <si>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</si>
  <si>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</si>
  <si>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</si>
  <si>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</si>
  <si>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</si>
  <si>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</si>
  <si>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</si>
  <si>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</si>
  <si>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</si>
  <si>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</si>
  <si>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</si>
  <si>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</si>
  <si>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</si>
  <si>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</si>
  <si>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</si>
  <si>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</si>
  <si>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</si>
  <si>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</si>
  <si>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</si>
  <si>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</si>
  <si>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</si>
  <si>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</si>
  <si>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</si>
  <si>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</si>
  <si>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</si>
  <si>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</si>
  <si>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</si>
  <si>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</si>
  <si>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</si>
  <si>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</si>
  <si>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</si>
  <si>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</si>
  <si>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</si>
  <si>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</si>
  <si>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</si>
  <si>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</si>
  <si>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</si>
  <si>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</si>
  <si>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</si>
  <si>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</si>
  <si>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</si>
  <si>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</si>
  <si>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</si>
  <si>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</si>
  <si>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</si>
  <si>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</si>
  <si>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</si>
  <si>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</si>
  <si>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</si>
  <si>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</si>
  <si>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</si>
  <si>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</si>
  <si>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</si>
  <si>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</si>
  <si>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</si>
  <si>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</si>
  <si>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</si>
  <si>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</si>
  <si>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</si>
  <si>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</si>
  <si>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</si>
  <si>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</si>
  <si>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</si>
  <si>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</si>
  <si>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</si>
  <si>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</si>
  <si>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</si>
  <si>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</si>
  <si>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</si>
  <si>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</si>
  <si>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</si>
  <si>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</si>
  <si>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</si>
  <si>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</si>
  <si>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</si>
  <si>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</si>
  <si>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</si>
  <si>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</si>
  <si>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</si>
  <si>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</si>
  <si>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</si>
  <si>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</si>
  <si>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</si>
  <si>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</si>
  <si>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</si>
  <si>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</si>
  <si>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</si>
  <si>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</si>
  <si>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</si>
  <si>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</si>
  <si>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</si>
  <si>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</si>
  <si>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</si>
  <si>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</si>
  <si>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</si>
  <si>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</si>
  <si>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</si>
  <si>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</si>
  <si>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</si>
  <si>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</si>
  <si>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</si>
  <si>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</si>
  <si>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</si>
  <si>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</si>
  <si>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</si>
  <si>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</si>
  <si>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</si>
  <si>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</si>
  <si>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</si>
  <si>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</si>
  <si>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</si>
  <si>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</si>
  <si>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</si>
  <si>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</si>
  <si>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</si>
  <si>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</si>
  <si>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</si>
  <si>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</si>
  <si>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</si>
  <si>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</si>
  <si>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</si>
  <si>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</si>
  <si>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</si>
  <si>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</si>
  <si>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</si>
  <si>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</si>
  <si>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</si>
  <si>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</si>
  <si>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</si>
  <si>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</si>
  <si>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</si>
  <si>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</si>
  <si>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</si>
  <si>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</si>
  <si>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</si>
  <si>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</si>
  <si>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</si>
  <si>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</si>
  <si>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</si>
  <si>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</si>
  <si>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</si>
  <si>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</si>
  <si>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</si>
  <si>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</si>
  <si>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</si>
  <si>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</si>
  <si>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</si>
  <si>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</si>
  <si>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</si>
  <si>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</si>
  <si>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</si>
  <si>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</si>
  <si>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</si>
  <si>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</si>
  <si>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</si>
  <si>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</si>
  <si>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</si>
  <si>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</si>
  <si>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</si>
  <si>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</si>
  <si>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</si>
  <si>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</si>
  <si>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</si>
  <si>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</si>
  <si>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</si>
  <si>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</si>
  <si>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</si>
  <si>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</si>
  <si>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</si>
  <si>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</si>
  <si>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</si>
  <si>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</si>
  <si>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</si>
  <si>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</si>
  <si>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</si>
  <si>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</si>
  <si>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</si>
  <si>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</si>
  <si>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</si>
  <si>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</si>
  <si>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</si>
  <si>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</si>
  <si>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</si>
  <si>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</si>
  <si>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</si>
  <si>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</si>
  <si>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</si>
  <si>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</si>
  <si>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</si>
  <si>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</si>
  <si>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</si>
  <si>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</si>
  <si>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</si>
  <si>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</si>
  <si>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</si>
  <si>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</si>
  <si>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</si>
  <si>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</si>
  <si>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</si>
  <si>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</si>
  <si>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</si>
  <si>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</si>
  <si>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</si>
  <si>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</si>
  <si>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</si>
  <si>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</si>
  <si>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</si>
  <si>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</si>
  <si>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</si>
  <si>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</si>
  <si>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</si>
  <si>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</si>
  <si>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</si>
  <si>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</si>
  <si>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</si>
  <si>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</si>
  <si>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</si>
  <si>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</si>
  <si>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</si>
  <si>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</si>
  <si>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</si>
  <si>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</si>
  <si>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</si>
  <si>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</si>
  <si>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</si>
  <si>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</si>
  <si>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</si>
  <si>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</si>
  <si>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</si>
  <si>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</si>
  <si>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</si>
  <si>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</si>
  <si>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</si>
  <si>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</si>
  <si>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</si>
  <si>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</si>
  <si>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</si>
  <si>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</si>
  <si>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</si>
  <si>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</si>
  <si>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</si>
  <si>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</si>
  <si>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</si>
  <si>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</si>
  <si>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</si>
  <si>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</si>
  <si>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</si>
  <si>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</si>
  <si>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</si>
  <si>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</si>
  <si>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</si>
  <si>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</si>
  <si>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</si>
  <si>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</si>
  <si>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</si>
  <si>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</si>
  <si>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</si>
  <si>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</si>
  <si>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</si>
  <si>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</si>
  <si>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</si>
  <si>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</si>
  <si>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</si>
  <si>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</si>
  <si>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</si>
  <si>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</si>
  <si>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</si>
  <si>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</si>
  <si>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</si>
  <si>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</si>
  <si>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</si>
  <si>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</si>
  <si>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</si>
  <si>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</si>
  <si>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</si>
  <si>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</si>
  <si>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</si>
  <si>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</si>
  <si>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</si>
  <si>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</si>
  <si>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</si>
  <si>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</si>
  <si>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</si>
  <si>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</si>
  <si>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</si>
  <si>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</si>
  <si>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</si>
  <si>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</si>
  <si>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</si>
  <si>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</si>
  <si>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</si>
  <si>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</si>
  <si>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</si>
  <si>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</si>
  <si>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</si>
  <si>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</si>
  <si>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</si>
  <si>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</si>
  <si>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</si>
  <si>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</si>
  <si>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</si>
  <si>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</si>
  <si>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</si>
  <si>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</si>
  <si>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</si>
  <si>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</si>
  <si>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</si>
  <si>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</si>
  <si>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</si>
  <si>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</si>
  <si>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</si>
  <si>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</si>
  <si>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</si>
  <si>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</si>
  <si>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</si>
  <si>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</si>
  <si>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</si>
  <si>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</si>
  <si>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</si>
  <si>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</si>
  <si>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</si>
  <si>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</si>
  <si>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</si>
  <si>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</si>
  <si>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</si>
  <si>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</si>
  <si>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</si>
  <si>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</si>
  <si>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</si>
  <si>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</si>
  <si>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</si>
  <si>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</si>
  <si>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</si>
  <si>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</si>
  <si>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</si>
  <si>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</si>
  <si>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</si>
  <si>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</si>
  <si>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</si>
  <si>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</si>
  <si>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</si>
  <si>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</si>
  <si>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</si>
  <si>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</si>
  <si>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</si>
  <si>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</si>
  <si>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</si>
  <si>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</si>
  <si>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</si>
  <si>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</si>
  <si>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</si>
  <si>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</si>
  <si>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</si>
  <si>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</si>
  <si>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</si>
  <si>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</si>
  <si>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</si>
  <si>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</si>
  <si>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</si>
  <si>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</si>
  <si>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</si>
  <si>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</si>
  <si>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</si>
  <si>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</si>
  <si>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</si>
  <si>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</si>
  <si>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</si>
  <si>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</si>
  <si>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</si>
  <si>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</si>
  <si>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</si>
  <si>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</si>
  <si>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</si>
  <si>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</si>
  <si>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</si>
  <si>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</si>
  <si>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</si>
  <si>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</si>
  <si>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</si>
  <si>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</si>
  <si>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</si>
  <si>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</si>
  <si>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</si>
  <si>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</si>
  <si>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</si>
  <si>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</si>
  <si>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</si>
  <si>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</si>
  <si>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</si>
  <si>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</si>
  <si>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</si>
  <si>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</si>
  <si>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</si>
  <si>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</si>
  <si>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</si>
  <si>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</si>
  <si>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</si>
  <si>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</si>
  <si>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</si>
  <si>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</si>
  <si>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</si>
  <si>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</si>
  <si>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</si>
  <si>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</si>
  <si>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</si>
  <si>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</si>
  <si>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</si>
  <si>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</si>
  <si>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</si>
  <si>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</si>
  <si>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</si>
  <si>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</si>
  <si>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</si>
  <si>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</si>
  <si>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</si>
  <si>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</si>
  <si>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</si>
  <si>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</si>
  <si>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</si>
  <si>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</si>
  <si>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</si>
  <si>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</si>
  <si>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</si>
  <si>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</si>
  <si>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</si>
  <si>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</si>
  <si>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</si>
  <si>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</si>
  <si>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</si>
  <si>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</si>
  <si>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</si>
  <si>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</si>
  <si>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</si>
  <si>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</si>
  <si>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</si>
  <si>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</si>
  <si>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</si>
  <si>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</si>
  <si>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</si>
  <si>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</si>
  <si>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</si>
  <si>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</si>
  <si>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</si>
  <si>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</si>
  <si>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</si>
  <si>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</si>
  <si>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</si>
  <si>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</si>
  <si>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</si>
  <si>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</si>
  <si>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</si>
  <si>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</si>
  <si>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</si>
  <si>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</si>
  <si>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</si>
  <si>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</si>
  <si>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</si>
  <si>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</si>
  <si>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</si>
  <si>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</si>
  <si>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</si>
  <si>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</si>
  <si>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</si>
  <si>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</si>
  <si>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</si>
  <si>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</si>
  <si>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</si>
  <si>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</si>
  <si>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</si>
  <si>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</si>
  <si>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</si>
  <si>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</si>
  <si>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</si>
  <si>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</si>
  <si>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</si>
  <si>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</si>
  <si>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</si>
  <si>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</si>
  <si>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</si>
  <si>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</si>
  <si>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</si>
  <si>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</si>
  <si>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</si>
  <si>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</si>
  <si>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</si>
  <si>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</si>
  <si>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</si>
  <si>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</si>
  <si>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</si>
  <si>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</si>
  <si>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</si>
  <si>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</si>
  <si>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</si>
  <si>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</si>
  <si>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</si>
  <si>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</si>
  <si>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</si>
  <si>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</si>
  <si>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</si>
  <si>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</si>
  <si>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</si>
  <si>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</si>
  <si>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</si>
  <si>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</si>
  <si>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</si>
  <si>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</si>
  <si>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</si>
  <si>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</si>
  <si>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</si>
  <si>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</si>
  <si>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</si>
  <si>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</si>
  <si>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</si>
  <si>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</si>
  <si>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</si>
  <si>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</si>
  <si>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</si>
  <si>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</si>
  <si>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</si>
  <si>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</si>
  <si>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</si>
  <si>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</si>
  <si>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</si>
  <si>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</si>
  <si>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</si>
  <si>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</si>
  <si>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</si>
  <si>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</si>
  <si>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</si>
  <si>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</si>
  <si>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</si>
  <si>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</si>
  <si>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</si>
  <si>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</si>
  <si>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</si>
  <si>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</si>
  <si>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</si>
  <si>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</si>
  <si>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</si>
  <si>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</si>
  <si>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</si>
  <si>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</si>
  <si>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</si>
  <si>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</si>
  <si>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</si>
  <si>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</si>
  <si>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</si>
  <si>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</si>
  <si>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</si>
  <si>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</si>
  <si>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</si>
  <si>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</si>
  <si>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</si>
  <si>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</si>
  <si>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</si>
  <si>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</si>
  <si>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</si>
  <si>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</si>
  <si>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</si>
  <si>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</si>
  <si>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</si>
  <si>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</si>
  <si>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</si>
  <si>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</si>
  <si>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</si>
  <si>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</si>
  <si>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</si>
  <si>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</si>
  <si>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</si>
  <si>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</si>
  <si>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</si>
  <si>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</si>
  <si>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</si>
  <si>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</si>
  <si>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</si>
  <si>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</si>
  <si>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</si>
  <si>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</si>
  <si>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</si>
  <si>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</si>
  <si>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</si>
  <si>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</si>
  <si>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</si>
  <si>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</si>
  <si>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</si>
  <si>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</si>
  <si>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</si>
  <si>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</si>
  <si>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</si>
  <si>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</si>
  <si>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</si>
  <si>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</si>
  <si>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</si>
  <si>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</si>
  <si>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</si>
  <si>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</si>
  <si>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</si>
  <si>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</si>
  <si>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</si>
  <si>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</si>
  <si>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</si>
  <si>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</si>
  <si>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</si>
  <si>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</si>
  <si>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</si>
  <si>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</si>
  <si>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</si>
  <si>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</si>
  <si>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</si>
  <si>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</si>
  <si>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</si>
  <si>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</si>
  <si>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</si>
  <si>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</si>
  <si>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</si>
  <si>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</si>
  <si>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</si>
  <si>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</si>
  <si>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</si>
  <si>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</si>
  <si>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</si>
  <si>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</si>
  <si>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</si>
  <si>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</si>
  <si>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</si>
  <si>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</si>
  <si>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</si>
  <si>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</si>
  <si>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</si>
  <si>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</si>
  <si>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</si>
  <si>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</si>
  <si>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</si>
  <si>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</si>
  <si>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</si>
  <si>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</si>
  <si>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</si>
  <si>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</si>
  <si>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</si>
  <si>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</si>
  <si>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</si>
  <si>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</si>
  <si>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</si>
  <si>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</si>
  <si>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</si>
  <si>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</si>
  <si>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</si>
  <si>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</si>
  <si>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</si>
  <si>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</si>
  <si>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</si>
  <si>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</si>
  <si>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</si>
  <si>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</si>
  <si>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</si>
  <si>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</si>
  <si>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</si>
  <si>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</si>
  <si>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</si>
  <si>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</si>
  <si>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</si>
  <si>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</si>
  <si>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</si>
  <si>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</si>
  <si>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</si>
  <si>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</si>
  <si>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</si>
  <si>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</si>
  <si>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</si>
  <si>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</si>
  <si>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</si>
  <si>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</si>
  <si>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</si>
  <si>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</si>
  <si>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</si>
  <si>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</si>
  <si>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</si>
  <si>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</si>
  <si>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</si>
  <si>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</si>
  <si>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</si>
  <si>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</si>
  <si>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</si>
  <si>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</si>
  <si>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</si>
  <si>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</si>
  <si>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</si>
  <si>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</si>
  <si>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</si>
  <si>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</si>
  <si>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</si>
  <si>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</si>
  <si>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</si>
  <si>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</si>
  <si>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</si>
  <si>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</si>
  <si>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</si>
  <si>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</si>
  <si>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</si>
  <si>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</si>
  <si>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</si>
  <si>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</si>
  <si>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</si>
  <si>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</si>
  <si>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</si>
  <si>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</si>
  <si>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</si>
  <si>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</si>
  <si>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</si>
  <si>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</si>
  <si>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</si>
  <si>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</si>
  <si>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</si>
  <si>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</si>
  <si>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</si>
  <si>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</si>
  <si>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</si>
  <si>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</si>
  <si>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</si>
  <si>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</si>
  <si>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</si>
  <si>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</si>
  <si>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</si>
  <si>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</si>
  <si>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</si>
  <si>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</si>
  <si>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</si>
  <si>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</si>
  <si>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</si>
  <si>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</si>
  <si>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</si>
  <si>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</si>
  <si>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</si>
  <si>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</si>
  <si>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</si>
  <si>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</si>
  <si>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</si>
  <si>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</si>
  <si>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</si>
  <si>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</si>
  <si>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</si>
  <si>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</si>
  <si>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</si>
  <si>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</si>
  <si>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</si>
  <si>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</si>
  <si>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</si>
  <si>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</si>
  <si>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</si>
  <si>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</si>
  <si>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</si>
  <si>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</si>
  <si>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</si>
  <si>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</si>
  <si>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</si>
  <si>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</si>
  <si>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</si>
  <si>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</si>
  <si>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</si>
  <si>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</si>
  <si>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</si>
  <si>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</si>
  <si>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</si>
  <si>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</si>
  <si>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</si>
  <si>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</si>
  <si>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</si>
  <si>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</si>
  <si>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</si>
  <si>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</si>
  <si>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</si>
  <si>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</si>
  <si>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</si>
  <si>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</si>
  <si>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</si>
  <si>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</si>
  <si>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</si>
  <si>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</si>
  <si>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</si>
  <si>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</si>
  <si>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</si>
  <si>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</si>
  <si>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</si>
  <si>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</si>
  <si>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</si>
  <si>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</si>
  <si>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</si>
  <si>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</si>
  <si>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</si>
  <si>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</si>
  <si>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</si>
  <si>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</si>
  <si>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</si>
  <si>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</si>
  <si>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</si>
  <si>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</si>
  <si>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</si>
  <si>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</si>
  <si>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</si>
  <si>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</si>
  <si>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</si>
  <si>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</si>
  <si>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</si>
  <si>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</si>
  <si>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</si>
  <si>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</si>
  <si>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</si>
  <si>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</si>
  <si>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</si>
  <si>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</si>
  <si>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</si>
  <si>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</si>
  <si>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</si>
  <si>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</si>
  <si>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</si>
  <si>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</si>
  <si>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</si>
  <si>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</si>
  <si>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</si>
  <si>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</si>
  <si>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</si>
  <si>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</si>
  <si>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</si>
  <si>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</si>
  <si>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</si>
  <si>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</si>
  <si>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</si>
  <si>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</si>
  <si>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</si>
  <si>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</si>
  <si>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</si>
  <si>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</si>
  <si>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</si>
  <si>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</si>
  <si>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</si>
  <si>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</si>
  <si>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</si>
  <si>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</si>
  <si>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</si>
  <si>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</si>
  <si>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</si>
  <si>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</si>
  <si>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</si>
  <si>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</si>
  <si>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</si>
  <si>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</si>
  <si>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</si>
  <si>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</si>
  <si>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</si>
  <si>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</si>
  <si>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</si>
  <si>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</si>
  <si>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</si>
  <si>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</si>
  <si>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</si>
  <si>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</si>
  <si>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</si>
  <si>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</si>
  <si>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</si>
  <si>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</si>
  <si>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</si>
  <si>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</si>
  <si>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</si>
  <si>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</si>
  <si>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</si>
  <si>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</si>
  <si>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</si>
  <si>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</si>
  <si>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</si>
  <si>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</si>
  <si>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</si>
  <si>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</si>
  <si>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</si>
  <si>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</si>
  <si>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</si>
  <si>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</si>
  <si>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</si>
  <si>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</si>
  <si>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</si>
  <si>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</si>
  <si>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</si>
  <si>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</si>
  <si>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</si>
  <si>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</si>
  <si>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</si>
  <si>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</si>
  <si>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</si>
  <si>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</si>
  <si>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</si>
  <si>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</si>
  <si>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</si>
  <si>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</si>
  <si>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</si>
  <si>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</si>
  <si>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</si>
  <si>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</si>
  <si>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</si>
  <si>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</si>
  <si>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</si>
  <si>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</si>
  <si>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</si>
  <si>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</si>
  <si>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</si>
  <si>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</si>
  <si>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</si>
  <si>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</si>
  <si>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</si>
  <si>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</si>
  <si>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</si>
  <si>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</si>
  <si>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</si>
  <si>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</si>
  <si>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</si>
  <si>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</si>
  <si>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</si>
  <si>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</si>
  <si>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</si>
  <si>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</si>
  <si>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</si>
  <si>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</si>
  <si>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</si>
  <si>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</si>
  <si>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</si>
  <si>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</si>
  <si>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</si>
  <si>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</si>
  <si>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</si>
  <si>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</si>
  <si>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</si>
  <si>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</si>
  <si>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</si>
  <si>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</si>
  <si>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</si>
  <si>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</si>
  <si>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</si>
  <si>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</si>
  <si>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</si>
  <si>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</si>
  <si>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</si>
  <si>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</si>
  <si>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</si>
  <si>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</si>
  <si>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</si>
  <si>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</si>
  <si>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</si>
  <si>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</si>
  <si>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</si>
  <si>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</si>
  <si>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</si>
  <si>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</si>
  <si>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</si>
  <si>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</si>
  <si>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</si>
  <si>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</si>
  <si>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</si>
  <si>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</si>
  <si>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</si>
  <si>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</si>
  <si>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</si>
  <si>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</si>
  <si>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</si>
  <si>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</si>
  <si>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</si>
  <si>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</si>
  <si>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</si>
  <si>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</si>
  <si>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</si>
  <si>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</si>
  <si>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</si>
  <si>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</si>
  <si>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</si>
  <si>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</si>
  <si>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</si>
  <si>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</si>
  <si>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</si>
  <si>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</si>
  <si>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</si>
  <si>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</si>
  <si>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</si>
  <si>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</si>
  <si>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</si>
  <si>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</si>
  <si>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</si>
  <si>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</si>
  <si>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</si>
  <si>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</si>
  <si>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</si>
  <si>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</si>
  <si>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</si>
  <si>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</si>
  <si>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</si>
  <si>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</si>
  <si>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</si>
  <si>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</si>
  <si>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</si>
  <si>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</si>
  <si>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</si>
  <si>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</si>
  <si>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</si>
  <si>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</si>
  <si>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</si>
  <si>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</si>
  <si>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</si>
  <si>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</si>
  <si>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</si>
  <si>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</si>
  <si>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</si>
  <si>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</si>
  <si>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</si>
  <si>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</si>
  <si>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</si>
  <si>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</si>
  <si>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</si>
  <si>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</si>
  <si>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</si>
  <si>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</si>
  <si>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</si>
  <si>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</si>
  <si>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</si>
  <si>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</si>
  <si>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</si>
  <si>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</si>
  <si>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</si>
  <si>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</si>
  <si>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</si>
  <si>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</si>
  <si>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</si>
  <si>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</si>
  <si>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</si>
  <si>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</si>
  <si>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</si>
  <si>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</si>
  <si>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</si>
  <si>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</si>
  <si>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</si>
  <si>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</si>
  <si>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</si>
  <si>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</si>
  <si>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</si>
  <si>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</si>
  <si>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</si>
  <si>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</si>
  <si>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</si>
  <si>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</si>
  <si>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</si>
  <si>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</si>
  <si>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</si>
  <si>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</si>
  <si>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</si>
  <si>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</si>
  <si>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</si>
  <si>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</si>
  <si>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</si>
  <si>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</si>
  <si>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</si>
  <si>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</si>
  <si>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</si>
  <si>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</si>
  <si>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</si>
  <si>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</si>
  <si>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</si>
  <si>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</si>
  <si>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</si>
  <si>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</si>
  <si>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</si>
  <si>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</si>
  <si>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</si>
  <si>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</si>
  <si>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</si>
  <si>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</si>
  <si>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</si>
  <si>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</si>
  <si>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</si>
  <si>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</si>
  <si>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</si>
  <si>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</si>
  <si>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</si>
  <si>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</si>
  <si>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</si>
  <si>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</si>
  <si>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</si>
  <si>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</si>
  <si>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</si>
  <si>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</si>
  <si>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</si>
  <si>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</si>
  <si>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</si>
  <si>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</si>
  <si>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</si>
  <si>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</si>
  <si>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</si>
  <si>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</si>
  <si>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</si>
  <si>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</si>
  <si>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</si>
  <si>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</si>
  <si>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</si>
  <si>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</si>
  <si>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</si>
  <si>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</si>
  <si>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</si>
  <si>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</si>
  <si>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</si>
  <si>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</si>
  <si>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</si>
  <si>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</si>
  <si>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</si>
  <si>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</si>
  <si>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</si>
  <si>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</si>
  <si>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</si>
  <si>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</si>
  <si>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</si>
  <si>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</si>
  <si>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</si>
  <si>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</si>
  <si>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</si>
  <si>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</si>
  <si>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</si>
  <si>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</si>
  <si>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</si>
  <si>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</si>
  <si>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</si>
  <si>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</si>
  <si>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</si>
  <si>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</si>
  <si>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</si>
  <si>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</si>
  <si>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</si>
  <si>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</si>
  <si>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</si>
  <si>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</si>
  <si>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</si>
  <si>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</si>
  <si>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</si>
  <si>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</si>
  <si>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</si>
  <si>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</si>
  <si>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</si>
  <si>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</si>
  <si>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</si>
  <si>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</si>
  <si>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</si>
  <si>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</si>
  <si>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</si>
  <si>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</si>
  <si>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</si>
  <si>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</si>
  <si>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</si>
  <si>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</si>
  <si>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</si>
  <si>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</si>
  <si>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</si>
  <si>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</si>
  <si>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</si>
  <si>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</si>
  <si>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</si>
  <si>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</si>
  <si>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</si>
  <si>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</si>
  <si>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</si>
  <si>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</si>
  <si>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</si>
  <si>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</si>
  <si>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</si>
  <si>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</si>
  <si>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</si>
  <si>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</si>
  <si>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</si>
  <si>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</si>
  <si>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</si>
  <si>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</si>
  <si>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</si>
  <si>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</si>
  <si>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</si>
  <si>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</si>
  <si>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</si>
  <si>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</si>
  <si>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</si>
  <si>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</si>
  <si>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</si>
  <si>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</si>
  <si>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</si>
  <si>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</si>
  <si>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</si>
  <si>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</si>
  <si>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</si>
  <si>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</si>
  <si>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</si>
  <si>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</si>
  <si>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</si>
  <si>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</si>
  <si>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</si>
  <si>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</si>
  <si>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</si>
  <si>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</si>
  <si>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</si>
  <si>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</si>
  <si>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</si>
  <si>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</si>
  <si>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</si>
  <si>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</si>
  <si>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</si>
  <si>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</si>
  <si>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</si>
  <si>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</si>
  <si>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</si>
  <si>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</si>
  <si>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</si>
  <si>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</si>
  <si>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</si>
  <si>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</si>
  <si>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</si>
  <si>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</si>
  <si>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</si>
  <si>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</si>
  <si>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</si>
  <si>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</si>
  <si>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</si>
  <si>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</si>
  <si>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</si>
  <si>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</si>
  <si>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</si>
  <si>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</si>
  <si>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</si>
  <si>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</si>
  <si>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</si>
  <si>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</si>
  <si>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</si>
  <si>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</si>
  <si>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</si>
  <si>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</si>
  <si>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</si>
  <si>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</si>
  <si>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</si>
  <si>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</si>
  <si>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</si>
  <si>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</si>
  <si>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</si>
  <si>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</si>
  <si>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</si>
  <si>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</si>
  <si>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</si>
  <si>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</si>
  <si>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</si>
  <si>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</si>
  <si>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</si>
  <si>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</si>
  <si>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</si>
  <si>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</si>
  <si>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</si>
  <si>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</si>
  <si>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</si>
  <si>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</si>
  <si>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</si>
  <si>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</si>
  <si>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</si>
  <si>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</si>
  <si>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</si>
  <si>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</si>
  <si>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</si>
  <si>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</si>
  <si>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</si>
  <si>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</si>
  <si>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</si>
  <si>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</si>
  <si>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</si>
  <si>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</si>
  <si>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</si>
  <si>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</si>
  <si>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</si>
  <si>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</si>
  <si>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</si>
  <si>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</si>
  <si>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</si>
  <si>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</si>
  <si>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</si>
  <si>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</si>
  <si>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</si>
  <si>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</si>
  <si>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</si>
  <si>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</si>
  <si>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</si>
  <si>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</si>
  <si>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</si>
  <si>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</si>
  <si>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</si>
  <si>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</si>
  <si>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</si>
  <si>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</si>
  <si>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</si>
  <si>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</si>
  <si>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</si>
  <si>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</si>
  <si>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</si>
  <si>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</si>
  <si>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</si>
  <si>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</si>
  <si>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</si>
  <si>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</si>
  <si>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</si>
  <si>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</si>
  <si>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</si>
  <si>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</si>
  <si>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</si>
  <si>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</si>
  <si>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</si>
  <si>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</si>
  <si>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</si>
  <si>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</si>
  <si>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</si>
  <si>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</si>
  <si>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</si>
  <si>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</si>
  <si>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</si>
  <si>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</si>
  <si>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</si>
  <si>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</si>
  <si>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</si>
  <si>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</si>
  <si>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</si>
  <si>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</si>
  <si>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</si>
  <si>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</si>
  <si>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</si>
  <si>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</si>
  <si>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</si>
  <si>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</si>
  <si>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</si>
  <si>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</si>
  <si>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</si>
  <si>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</si>
  <si>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</si>
  <si>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</si>
  <si>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</si>
  <si>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</si>
  <si>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</si>
  <si>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</si>
  <si>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</si>
  <si>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</si>
  <si>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</si>
  <si>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</si>
  <si>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</si>
  <si>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</si>
  <si>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</si>
  <si>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</si>
  <si>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</si>
  <si>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</si>
  <si>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</si>
  <si>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</si>
  <si>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</si>
  <si>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</si>
  <si>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</si>
  <si>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</si>
  <si>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</si>
  <si>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</si>
  <si>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</si>
  <si>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</si>
  <si>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</si>
  <si>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</si>
  <si>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</si>
  <si>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</si>
  <si>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</si>
  <si>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</si>
  <si>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</si>
  <si>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</si>
  <si>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</si>
  <si>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</si>
  <si>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</si>
  <si>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</si>
  <si>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</si>
  <si>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</si>
  <si>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</si>
  <si>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</si>
  <si>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</si>
  <si>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</si>
  <si>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</si>
  <si>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</si>
  <si>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</si>
  <si>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</si>
  <si>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</si>
  <si>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</si>
  <si>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</si>
  <si>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</si>
  <si>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</si>
  <si>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</si>
  <si>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</si>
  <si>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</si>
  <si>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</si>
  <si>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</si>
  <si>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</si>
  <si>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</si>
  <si>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</si>
  <si>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</si>
  <si>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</si>
  <si>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</si>
  <si>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</si>
  <si>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</si>
  <si>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</si>
  <si>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</si>
  <si>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</si>
  <si>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</si>
  <si>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</si>
  <si>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</si>
  <si>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</si>
  <si>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</si>
  <si>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</si>
  <si>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</si>
  <si>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</si>
  <si>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</si>
  <si>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</si>
  <si>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</si>
  <si>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</si>
  <si>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</si>
  <si>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</si>
  <si>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</si>
  <si>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</si>
  <si>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</si>
  <si>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</si>
  <si>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</si>
  <si>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</si>
  <si>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</si>
  <si>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</si>
  <si>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</si>
  <si>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</si>
  <si>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</si>
  <si>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</si>
  <si>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</si>
  <si>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</si>
  <si>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</si>
  <si>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</si>
  <si>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</si>
  <si>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</si>
  <si>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</si>
  <si>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</si>
  <si>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</si>
  <si>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</si>
  <si>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</si>
  <si>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</si>
  <si>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</si>
  <si>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</si>
  <si>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</si>
  <si>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</si>
  <si>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</si>
  <si>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</si>
  <si>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</si>
  <si>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</si>
  <si>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</si>
  <si>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</si>
  <si>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</si>
  <si>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</si>
  <si>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</si>
  <si>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</si>
  <si>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</si>
  <si>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</si>
  <si>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</si>
  <si>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</si>
  <si>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</si>
  <si>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</si>
  <si>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</si>
  <si>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</si>
  <si>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</si>
  <si>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</si>
  <si>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</si>
  <si>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</si>
  <si>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</si>
  <si>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</si>
  <si>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</si>
  <si>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</si>
  <si>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</si>
  <si>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</si>
  <si>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</si>
  <si>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</si>
  <si>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</si>
  <si>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</si>
  <si>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</si>
  <si>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</si>
  <si>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</si>
  <si>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</si>
  <si>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</si>
  <si>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</si>
  <si>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</si>
  <si>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</si>
  <si>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</si>
  <si>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</si>
  <si>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</si>
  <si>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</si>
  <si>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</si>
  <si>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</si>
  <si>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</si>
  <si>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</si>
  <si>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</si>
  <si>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</si>
  <si>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</si>
  <si>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</si>
  <si>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</si>
  <si>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</si>
  <si>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</si>
  <si>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</si>
  <si>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</si>
  <si>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</si>
  <si>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</si>
  <si>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</si>
  <si>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</si>
  <si>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</si>
  <si>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</si>
  <si>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</si>
  <si>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</si>
  <si>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</si>
  <si>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</si>
  <si>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</si>
  <si>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</si>
  <si>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</si>
  <si>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</si>
  <si>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</si>
  <si>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</si>
  <si>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</si>
  <si>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</si>
  <si>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</si>
  <si>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</si>
  <si>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</si>
  <si>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</si>
  <si>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</si>
  <si>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</si>
  <si>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</si>
  <si>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</si>
  <si>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</si>
  <si>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</si>
  <si>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</si>
  <si>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</si>
  <si>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</si>
  <si>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</si>
  <si>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</si>
  <si>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</si>
  <si>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</si>
  <si>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</si>
  <si>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</si>
  <si>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</si>
  <si>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</si>
  <si>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</si>
  <si>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</si>
  <si>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</si>
  <si>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</si>
  <si>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</si>
  <si>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</si>
  <si>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</si>
  <si>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</si>
  <si>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</si>
  <si>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</si>
  <si>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</si>
  <si>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</si>
  <si>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</si>
  <si>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</si>
  <si>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</si>
  <si>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</si>
  <si>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</si>
  <si>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</si>
  <si>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</si>
  <si>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</si>
  <si>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</si>
  <si>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</si>
  <si>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</si>
  <si>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</si>
  <si>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</si>
  <si>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</si>
  <si>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</si>
  <si>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</si>
  <si>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</si>
  <si>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</si>
  <si>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</si>
  <si>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</si>
  <si>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</si>
  <si>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</si>
  <si>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</si>
  <si>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</si>
  <si>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</si>
  <si>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</si>
  <si>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</si>
  <si>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</si>
  <si>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</si>
  <si>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</si>
  <si>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</si>
  <si>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</si>
  <si>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</si>
  <si>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</si>
  <si>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</si>
  <si>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</si>
  <si>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</si>
  <si>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</si>
  <si>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</si>
  <si>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</si>
  <si>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</si>
  <si>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</si>
  <si>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</si>
  <si>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</si>
  <si>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</si>
  <si>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</si>
  <si>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</si>
  <si>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</si>
  <si>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</si>
  <si>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</si>
  <si>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</si>
  <si>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</si>
  <si>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</si>
  <si>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</si>
  <si>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</si>
  <si>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</si>
  <si>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</si>
  <si>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</si>
  <si>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</si>
  <si>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</si>
  <si>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</si>
  <si>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</si>
  <si>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</si>
  <si>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</si>
  <si>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</si>
  <si>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</si>
  <si>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</si>
  <si>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</si>
  <si>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</si>
  <si>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</si>
  <si>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</si>
  <si>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</si>
  <si>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</si>
  <si>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</si>
  <si>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</si>
  <si>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</si>
  <si>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</si>
  <si>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</si>
  <si>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</si>
  <si>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</si>
  <si>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</si>
  <si>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</si>
  <si>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</si>
  <si>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</si>
  <si>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</si>
  <si>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</si>
  <si>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</si>
  <si>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</si>
  <si>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</si>
  <si>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</si>
  <si>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</si>
  <si>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</si>
  <si>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</si>
  <si>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</si>
  <si>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</si>
  <si>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</si>
  <si>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</si>
  <si>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</si>
  <si>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</si>
  <si>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</si>
  <si>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</si>
  <si>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</si>
  <si>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</si>
  <si>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</si>
  <si>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</si>
  <si>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</si>
  <si>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</si>
  <si>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</si>
  <si>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</si>
  <si>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</si>
  <si>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</si>
  <si>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</si>
  <si>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</si>
  <si>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</si>
  <si>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</si>
  <si>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</si>
  <si>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</si>
  <si>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</si>
  <si>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</si>
  <si>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</si>
  <si>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</si>
  <si>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</si>
  <si>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</si>
  <si>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</si>
  <si>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</si>
  <si>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</si>
  <si>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</si>
  <si>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</si>
  <si>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</si>
  <si>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</si>
  <si>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</si>
  <si>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</si>
  <si>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</si>
  <si>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</si>
  <si>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</si>
  <si>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</si>
  <si>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</si>
  <si>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</si>
  <si>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</si>
  <si>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</si>
  <si>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</si>
  <si>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</si>
  <si>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</si>
  <si>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</si>
  <si>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</si>
  <si>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</si>
  <si>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</si>
  <si>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</si>
  <si>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</si>
  <si>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</si>
  <si>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</si>
  <si>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</si>
  <si>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</si>
  <si>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</si>
  <si>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</si>
  <si>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</si>
  <si>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</si>
  <si>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</si>
  <si>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</si>
  <si>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</si>
  <si>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</si>
  <si>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</si>
  <si>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</si>
  <si>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</si>
  <si>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</si>
  <si>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</si>
  <si>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</si>
  <si>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</si>
  <si>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</si>
  <si>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</si>
  <si>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</si>
  <si>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</si>
  <si>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</si>
  <si>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</si>
  <si>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</si>
  <si>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</si>
  <si>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</si>
  <si>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</si>
  <si>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</si>
  <si>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</si>
  <si>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</si>
  <si>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</si>
  <si>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</si>
  <si>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</si>
  <si>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</si>
  <si>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</si>
  <si>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</si>
  <si>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</si>
  <si>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</si>
  <si>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</si>
  <si>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</si>
  <si>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</si>
  <si>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</si>
  <si>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</si>
  <si>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</si>
  <si>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</si>
  <si>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</si>
  <si>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</si>
  <si>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</si>
  <si>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</si>
  <si>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</si>
  <si>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</si>
  <si>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</si>
  <si>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</si>
  <si>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</si>
  <si>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</si>
  <si>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</si>
  <si>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</si>
  <si>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</si>
  <si>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</si>
  <si>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</si>
  <si>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</si>
  <si>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</si>
  <si>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</si>
  <si>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</si>
  <si>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</si>
  <si>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</si>
  <si>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</si>
  <si>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</si>
  <si>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</si>
  <si>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</si>
  <si>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</si>
  <si>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</si>
  <si>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</si>
  <si>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</si>
  <si>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</si>
  <si>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</si>
  <si>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</si>
  <si>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</si>
  <si>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</si>
  <si>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</si>
  <si>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</si>
  <si>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</si>
  <si>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</si>
  <si>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</si>
  <si>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</si>
  <si>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</si>
  <si>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</si>
  <si>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</si>
  <si>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</si>
  <si>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</si>
  <si>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</si>
  <si>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</si>
  <si>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</si>
  <si>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</si>
  <si>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</si>
  <si>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</si>
  <si>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</si>
  <si>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</si>
  <si>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</si>
  <si>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</si>
  <si>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</si>
  <si>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</si>
  <si>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</si>
  <si>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</si>
  <si>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</si>
  <si>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</si>
  <si>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</si>
  <si>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</si>
  <si>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</si>
  <si>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</si>
  <si>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</si>
  <si>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</si>
  <si>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</si>
  <si>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</si>
  <si>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</si>
  <si>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</si>
  <si>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</si>
  <si>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</si>
  <si>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</si>
  <si>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</si>
  <si>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</si>
  <si>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</si>
  <si>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</si>
  <si>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</si>
  <si>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</si>
  <si>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</si>
  <si>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</si>
  <si>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</si>
  <si>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</si>
  <si>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</si>
  <si>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</si>
  <si>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</si>
  <si>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</si>
  <si>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</si>
  <si>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</si>
  <si>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</si>
  <si>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</si>
  <si>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</si>
  <si>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</si>
  <si>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</si>
  <si>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</si>
  <si>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</si>
  <si>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</si>
  <si>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</si>
  <si>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</si>
  <si>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</si>
  <si>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</si>
  <si>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</si>
  <si>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</si>
  <si>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</si>
  <si>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</si>
  <si>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</si>
  <si>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</si>
  <si>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</si>
  <si>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</si>
  <si>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</si>
  <si>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</si>
  <si>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</si>
  <si>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</si>
  <si>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</si>
  <si>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</si>
  <si>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</si>
  <si>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</si>
  <si>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</si>
  <si>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</si>
  <si>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</si>
  <si>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</si>
  <si>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</si>
  <si>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</si>
  <si>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</si>
  <si>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</si>
  <si>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</si>
  <si>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</si>
  <si>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</si>
  <si>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</si>
  <si>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</si>
  <si>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</si>
  <si>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</si>
  <si>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</si>
  <si>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</si>
  <si>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</si>
  <si>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</si>
  <si>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</si>
  <si>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</si>
  <si>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</si>
  <si>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</si>
  <si>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</si>
  <si>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</si>
  <si>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</si>
  <si>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</si>
  <si>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</si>
  <si>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</si>
  <si>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</si>
  <si>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</si>
  <si>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</si>
  <si>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</si>
  <si>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</si>
  <si>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</si>
  <si>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</si>
  <si>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</si>
  <si>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</si>
  <si>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</si>
  <si>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</si>
  <si>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</si>
  <si>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</si>
  <si>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</si>
  <si>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</si>
  <si>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</si>
  <si>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</si>
  <si>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</si>
  <si>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</si>
  <si>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</si>
  <si>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</si>
  <si>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</si>
  <si>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</si>
  <si>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</si>
  <si>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</si>
  <si>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</si>
  <si>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</si>
  <si>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</si>
  <si>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</si>
  <si>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</si>
  <si>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</si>
  <si>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</si>
  <si>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</si>
  <si>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</si>
  <si>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</si>
  <si>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</si>
  <si>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</si>
  <si>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</si>
  <si>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</si>
  <si>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</si>
  <si>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</si>
  <si>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</si>
  <si>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</si>
  <si>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</si>
  <si>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</si>
  <si>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</si>
  <si>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</si>
  <si>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</si>
  <si>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</si>
  <si>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</si>
  <si>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</si>
  <si>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</si>
  <si>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</si>
  <si>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</si>
  <si>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</si>
  <si>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</si>
  <si>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</si>
  <si>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</si>
  <si>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</si>
  <si>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</si>
  <si>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</si>
  <si>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</si>
  <si>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</si>
  <si>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</si>
  <si>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</si>
  <si>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</si>
  <si>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</si>
  <si>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</si>
  <si>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</si>
  <si>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</si>
  <si>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</si>
  <si>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</si>
  <si>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</si>
  <si>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</si>
  <si>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</si>
  <si>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</si>
  <si>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</si>
  <si>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</si>
  <si>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</si>
  <si>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</si>
  <si>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</si>
  <si>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</si>
  <si>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</si>
  <si>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</si>
  <si>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</si>
  <si>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</si>
  <si>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</si>
  <si>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</si>
  <si>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</si>
  <si>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</si>
  <si>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</si>
  <si>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</si>
  <si>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</si>
  <si>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</si>
  <si>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</si>
  <si>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</si>
  <si>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</si>
  <si>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</si>
  <si>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</si>
  <si>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</si>
  <si>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</si>
  <si>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</si>
  <si>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</si>
  <si>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</si>
  <si>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</si>
  <si>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</si>
  <si>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</si>
  <si>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</si>
  <si>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</si>
  <si>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</si>
  <si>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</si>
  <si>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</si>
  <si>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</si>
  <si>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</si>
  <si>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</si>
  <si>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</si>
  <si>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</si>
  <si>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</si>
  <si>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</si>
  <si>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</si>
  <si>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</si>
  <si>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</si>
  <si>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</si>
  <si>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</si>
  <si>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</si>
  <si>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</si>
  <si>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</si>
  <si>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</si>
  <si>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</si>
  <si>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</si>
  <si>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</si>
  <si>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</si>
  <si>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</si>
  <si>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</si>
  <si>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</si>
  <si>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</si>
  <si>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</si>
  <si>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</si>
  <si>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</si>
  <si>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</si>
  <si>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</si>
  <si>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</si>
  <si>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</si>
  <si>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</si>
  <si>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</si>
  <si>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</si>
  <si>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</si>
  <si>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</si>
  <si>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</si>
  <si>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</si>
  <si>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</si>
  <si>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</si>
  <si>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</si>
  <si>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</si>
  <si>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</si>
  <si>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</si>
  <si>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</si>
  <si>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</si>
  <si>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</si>
  <si>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</si>
  <si>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</si>
  <si>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</si>
  <si>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</si>
  <si>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</si>
  <si>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</si>
  <si>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</si>
  <si>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</si>
  <si>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</si>
  <si>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</si>
  <si>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</si>
  <si>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</si>
  <si>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</si>
  <si>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</si>
  <si>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</si>
  <si>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</si>
  <si>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</si>
  <si>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</si>
  <si>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</si>
  <si>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</si>
  <si>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</si>
  <si>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</si>
  <si>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</si>
  <si>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</si>
  <si>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</si>
  <si>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</si>
  <si>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</si>
  <si>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</si>
  <si>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</si>
  <si>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</si>
  <si>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</si>
  <si>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</si>
  <si>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</si>
  <si>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</si>
  <si>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</si>
  <si>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</si>
  <si>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</si>
  <si>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</si>
  <si>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</si>
  <si>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</si>
  <si>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</si>
  <si>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</si>
  <si>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</si>
  <si>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</si>
  <si>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</si>
  <si>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</si>
  <si>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</si>
  <si>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</si>
  <si>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</si>
  <si>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</si>
  <si>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</si>
  <si>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</si>
  <si>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</si>
  <si>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</si>
  <si>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</si>
  <si>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</si>
  <si>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</si>
  <si>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</si>
  <si>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</si>
  <si>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</si>
  <si>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</si>
  <si>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</si>
  <si>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</si>
  <si>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</si>
  <si>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</si>
  <si>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</si>
  <si>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</si>
  <si>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</si>
  <si>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</si>
  <si>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</si>
  <si>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</si>
  <si>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</si>
  <si>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</si>
  <si>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</si>
  <si>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</si>
  <si>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</si>
  <si>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</si>
  <si>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</si>
  <si>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</si>
  <si>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</si>
  <si>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</si>
  <si>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</si>
  <si>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</si>
  <si>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</si>
  <si>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</si>
  <si>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</si>
  <si>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</si>
  <si>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</si>
  <si>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</si>
  <si>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</si>
  <si>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</si>
  <si>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</si>
  <si>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</si>
  <si>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</si>
  <si>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</si>
  <si>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</si>
  <si>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</si>
  <si>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</si>
  <si>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</si>
  <si>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</si>
  <si>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</si>
  <si>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</si>
  <si>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</si>
  <si>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</si>
  <si>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</si>
  <si>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</si>
  <si>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</si>
  <si>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</si>
  <si>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</si>
  <si>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</si>
  <si>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</si>
  <si>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</si>
  <si>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</si>
  <si>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</si>
  <si>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</si>
  <si>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</si>
  <si>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</si>
  <si>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</si>
  <si>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</si>
  <si>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</si>
  <si>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</si>
  <si>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</si>
  <si>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</si>
  <si>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</si>
  <si>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</si>
  <si>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</si>
  <si>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</si>
  <si>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</si>
  <si>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</si>
  <si>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</si>
  <si>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</si>
  <si>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</si>
  <si>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</si>
  <si>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</si>
  <si>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</si>
  <si>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</si>
  <si>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</si>
  <si>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</si>
  <si>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</si>
  <si>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</si>
  <si>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</si>
  <si>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</si>
  <si>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</si>
  <si>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</si>
  <si>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</si>
  <si>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</si>
  <si>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</si>
  <si>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</si>
  <si>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</si>
  <si>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</si>
  <si>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</si>
  <si>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</si>
  <si>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</si>
  <si>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</si>
  <si>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</si>
  <si>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</si>
  <si>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</si>
  <si>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</si>
  <si>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</si>
  <si>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</si>
  <si>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</si>
  <si>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</si>
  <si>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</si>
  <si>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</si>
  <si>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</si>
  <si>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</si>
  <si>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</si>
  <si>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</si>
  <si>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</si>
  <si>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</si>
  <si>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</si>
  <si>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</si>
  <si>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</si>
  <si>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</si>
  <si>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</si>
  <si>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</si>
  <si>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</si>
  <si>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</si>
  <si>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</si>
  <si>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</si>
  <si>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</si>
  <si>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</si>
  <si>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</si>
  <si>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</si>
  <si>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</si>
  <si>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</si>
  <si>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</si>
  <si>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</si>
  <si>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</si>
  <si>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</si>
  <si>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</si>
  <si>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</si>
  <si>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</si>
  <si>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</si>
  <si>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</si>
  <si>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</si>
  <si>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</si>
  <si>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</si>
  <si>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</si>
  <si>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</si>
  <si>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</si>
  <si>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</si>
  <si>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</si>
  <si>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</si>
  <si>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</si>
  <si>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</si>
  <si>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</si>
  <si>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</si>
  <si>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</si>
  <si>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</si>
  <si>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</si>
  <si>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</si>
  <si>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</si>
  <si>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</si>
  <si>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</si>
  <si>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</si>
  <si>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</si>
  <si>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</si>
  <si>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</si>
  <si>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</si>
  <si>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</si>
  <si>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</si>
  <si>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</si>
  <si>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</si>
  <si>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</si>
  <si>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</si>
  <si>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</si>
  <si>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</si>
  <si>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</si>
  <si>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</si>
  <si>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</si>
  <si>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</si>
  <si>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</si>
  <si>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</si>
  <si>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</si>
  <si>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</si>
  <si>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</si>
  <si>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</si>
  <si>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</si>
  <si>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</si>
  <si>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</si>
  <si>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</si>
  <si>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</si>
  <si>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</si>
  <si>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</si>
  <si>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</si>
  <si>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</si>
  <si>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</si>
  <si>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</si>
  <si>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</si>
  <si>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</si>
  <si>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</si>
  <si>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</si>
  <si>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</si>
  <si>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</si>
  <si>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</si>
  <si>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</si>
  <si>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</si>
  <si>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</si>
  <si>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</si>
  <si>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</si>
  <si>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</si>
  <si>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</si>
  <si>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</si>
  <si>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</si>
  <si>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</si>
  <si>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</si>
  <si>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</si>
  <si>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</si>
  <si>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</si>
  <si>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</si>
  <si>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</si>
  <si>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</si>
  <si>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</si>
  <si>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</si>
  <si>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</si>
  <si>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</si>
  <si>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</si>
  <si>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</si>
  <si>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</si>
  <si>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</si>
  <si>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</si>
  <si>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</si>
  <si>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</si>
  <si>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</si>
  <si>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</si>
  <si>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</si>
  <si>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</si>
  <si>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</si>
  <si>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</si>
  <si>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</si>
  <si>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</si>
  <si>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</si>
  <si>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</si>
  <si>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</si>
  <si>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</si>
  <si>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</si>
  <si>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</si>
  <si>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</si>
  <si>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</si>
  <si>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</si>
  <si>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</si>
  <si>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</si>
  <si>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</si>
  <si>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</si>
  <si>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</si>
  <si>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</si>
  <si>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</si>
  <si>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</si>
  <si>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</si>
  <si>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</si>
  <si>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</si>
  <si>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</si>
  <si>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</si>
  <si>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</si>
  <si>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</si>
  <si>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</si>
  <si>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</si>
  <si>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</si>
  <si>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</si>
  <si>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</si>
  <si>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</si>
  <si>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</si>
  <si>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</si>
  <si>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</si>
  <si>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</si>
  <si>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</si>
  <si>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</si>
  <si>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</si>
  <si>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</si>
  <si>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</si>
  <si>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</si>
  <si>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</si>
  <si>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</si>
  <si>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</si>
  <si>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</si>
  <si>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</si>
  <si>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</si>
  <si>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</si>
  <si>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</si>
  <si>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</si>
  <si>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</si>
  <si>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</si>
  <si>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</si>
  <si>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</si>
  <si>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</si>
  <si>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</si>
  <si>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</si>
  <si>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</si>
  <si>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</si>
  <si>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</si>
  <si>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</si>
  <si>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</si>
  <si>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</si>
  <si>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</si>
  <si>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</si>
  <si>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</si>
  <si>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</si>
  <si>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</si>
  <si>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</si>
  <si>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</si>
  <si>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</si>
  <si>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</si>
  <si>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</si>
  <si>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</si>
  <si>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</si>
  <si>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</si>
  <si>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</si>
  <si>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</si>
  <si>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</si>
  <si>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</si>
  <si>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</si>
  <si>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</si>
  <si>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</si>
  <si>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</si>
  <si>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</si>
  <si>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</si>
  <si>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</si>
  <si>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</si>
  <si>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</si>
  <si>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</si>
  <si>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</si>
  <si>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</si>
  <si>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</si>
  <si>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</si>
  <si>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</si>
  <si>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</si>
  <si>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</si>
  <si>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</si>
  <si>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</si>
  <si>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</si>
  <si>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</si>
  <si>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</si>
  <si>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</si>
  <si>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</si>
  <si>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</si>
  <si>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</si>
  <si>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</si>
  <si>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</si>
  <si>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</si>
  <si>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</si>
  <si>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</si>
  <si>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</si>
  <si>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</si>
  <si>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</si>
  <si>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</si>
  <si>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</si>
  <si>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</si>
  <si>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</si>
  <si>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</si>
  <si>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</si>
  <si>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</si>
  <si>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</si>
  <si>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</si>
  <si>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</si>
  <si>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</si>
  <si>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</si>
  <si>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</si>
  <si>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</si>
  <si>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</si>
  <si>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</si>
  <si>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</si>
  <si>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</si>
  <si>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</si>
  <si>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</si>
  <si>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</si>
  <si>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</si>
  <si>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</si>
  <si>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</si>
  <si>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</si>
  <si>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</si>
  <si>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</si>
  <si>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</si>
  <si>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</si>
  <si>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</si>
  <si>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</si>
  <si>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</si>
  <si>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</si>
  <si>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</si>
  <si>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</si>
  <si>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</si>
  <si>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</si>
  <si>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</si>
  <si>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</si>
  <si>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</si>
  <si>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</si>
  <si>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</si>
  <si>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</si>
  <si>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</si>
  <si>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</si>
  <si>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</si>
  <si>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</si>
  <si>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</si>
  <si>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</si>
  <si>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</si>
  <si>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</si>
  <si>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</si>
  <si>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</si>
  <si>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</si>
  <si>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</si>
  <si>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</si>
  <si>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</si>
  <si>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</si>
  <si>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</si>
  <si>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</si>
  <si>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</si>
  <si>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</si>
  <si>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</si>
  <si>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</si>
  <si>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</si>
  <si>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</si>
  <si>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</si>
  <si>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</si>
  <si>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</si>
  <si>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</si>
  <si>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</si>
  <si>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</si>
  <si>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</si>
  <si>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</si>
  <si>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</si>
  <si>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</si>
  <si>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</si>
  <si>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</si>
  <si>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</si>
  <si>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</si>
  <si>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</si>
  <si>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</si>
  <si>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</si>
  <si>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</si>
  <si>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</si>
  <si>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</si>
  <si>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</si>
  <si>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</si>
  <si>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</si>
  <si>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</si>
  <si>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</si>
  <si>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</si>
  <si>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</si>
  <si>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</si>
  <si>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</si>
  <si>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</si>
  <si>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</si>
  <si>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</si>
  <si>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</si>
  <si>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</si>
  <si>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</si>
  <si>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</si>
  <si>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</si>
  <si>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</si>
  <si>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</si>
  <si>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</si>
  <si>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</si>
  <si>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</si>
  <si>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</si>
  <si>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</si>
  <si>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</si>
  <si>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</si>
  <si>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</si>
  <si>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</si>
  <si>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</si>
  <si>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</si>
  <si>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</si>
  <si>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</si>
  <si>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</si>
  <si>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</si>
  <si>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</si>
  <si>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</si>
  <si>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</si>
  <si>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</si>
  <si>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</si>
  <si>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</si>
  <si>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</si>
  <si>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</si>
  <si>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</si>
  <si>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</si>
  <si>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</si>
  <si>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</si>
  <si>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</si>
  <si>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</si>
  <si>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</si>
  <si>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</si>
  <si>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</si>
  <si>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</si>
  <si>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</si>
  <si>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</si>
  <si>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</si>
  <si>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</si>
  <si>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</si>
  <si>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</si>
  <si>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</si>
  <si>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</si>
  <si>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</si>
  <si>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</si>
  <si>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</si>
  <si>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</si>
  <si>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</si>
  <si>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</si>
  <si>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</si>
  <si>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</si>
  <si>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</si>
  <si>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</si>
  <si>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</si>
  <si>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</si>
  <si>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</si>
  <si>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</si>
  <si>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</si>
  <si>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</si>
  <si>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</si>
  <si>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</si>
  <si>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</si>
  <si>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</si>
  <si>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</si>
  <si>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</si>
  <si>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</si>
  <si>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</si>
  <si>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</si>
  <si>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</si>
  <si>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</si>
  <si>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</si>
  <si>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</si>
  <si>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</si>
  <si>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</si>
  <si>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</si>
  <si>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</si>
  <si>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</si>
  <si>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</si>
  <si>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</si>
  <si>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</si>
  <si>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</si>
  <si>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</si>
  <si>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</si>
  <si>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</si>
  <si>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</si>
  <si>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</si>
  <si>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</si>
  <si>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</si>
  <si>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</si>
  <si>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</si>
  <si>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</si>
  <si>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</si>
  <si>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</si>
  <si>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</si>
  <si>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</si>
  <si>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</si>
  <si>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</si>
  <si>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</si>
  <si>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</si>
  <si>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</si>
  <si>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</si>
  <si>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</si>
  <si>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</si>
  <si>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</si>
  <si>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</si>
  <si>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</si>
  <si>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</si>
  <si>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</si>
  <si>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</si>
  <si>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</si>
  <si>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</si>
  <si>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</si>
  <si>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</si>
  <si>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</si>
  <si>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</si>
  <si>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</si>
  <si>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</si>
  <si>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</si>
  <si>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</si>
  <si>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</si>
  <si>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</si>
  <si>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</si>
  <si>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</si>
  <si>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</si>
  <si>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</si>
  <si>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</si>
  <si>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</si>
  <si>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</si>
  <si>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</si>
  <si>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</si>
  <si>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</si>
  <si>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</si>
  <si>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</si>
  <si>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</si>
  <si>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</si>
  <si>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</si>
  <si>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</si>
  <si>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</si>
  <si>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</si>
  <si>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</si>
  <si>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</si>
  <si>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</si>
  <si>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</si>
  <si>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</si>
  <si>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</si>
  <si>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</si>
  <si>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</si>
  <si>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</si>
  <si>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</si>
  <si>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</si>
  <si>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</si>
  <si>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</si>
  <si>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</si>
  <si>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</si>
  <si>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</si>
  <si>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</si>
  <si>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</si>
  <si>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</si>
  <si>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</si>
  <si>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</si>
  <si>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</si>
  <si>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</si>
  <si>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</si>
  <si>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</si>
  <si>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</si>
  <si>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</si>
  <si>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</si>
  <si>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</si>
  <si>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</si>
  <si>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</si>
  <si>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</si>
  <si>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</si>
  <si>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</si>
  <si>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</si>
  <si>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</si>
  <si>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</si>
  <si>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</si>
  <si>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</si>
  <si>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</si>
  <si>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</si>
  <si>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</si>
  <si>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</si>
  <si>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</si>
  <si>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</si>
  <si>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</si>
  <si>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</si>
  <si>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</si>
  <si>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</si>
  <si>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</si>
  <si>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</si>
  <si>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</si>
  <si>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</si>
  <si>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</si>
  <si>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</si>
  <si>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</si>
  <si>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</si>
  <si>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</si>
  <si>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</si>
  <si>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</si>
  <si>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</si>
  <si>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</si>
  <si>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</si>
  <si>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</si>
  <si>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</si>
  <si>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</si>
  <si>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</si>
  <si>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</si>
  <si>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</si>
  <si>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</si>
  <si>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</si>
  <si>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</si>
  <si>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</si>
  <si>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</si>
  <si>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</si>
  <si>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</si>
  <si>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</si>
  <si>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</si>
  <si>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</si>
  <si>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</si>
  <si>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</si>
  <si>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</si>
  <si>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</si>
  <si>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</si>
  <si>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</si>
  <si>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</si>
  <si>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</si>
  <si>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</si>
  <si>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</si>
  <si>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</si>
  <si>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</si>
  <si>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</si>
  <si>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</si>
  <si>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</si>
  <si>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</si>
  <si>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</si>
  <si>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</si>
  <si>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</si>
  <si>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</si>
  <si>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</si>
  <si>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</si>
  <si>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</si>
  <si>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</si>
  <si>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</si>
  <si>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</si>
  <si>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</si>
  <si>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</si>
  <si>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</si>
  <si>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</si>
  <si>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</si>
  <si>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</si>
  <si>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</si>
  <si>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</si>
  <si>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</si>
  <si>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</si>
  <si>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</si>
  <si>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</si>
  <si>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</si>
  <si>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</si>
  <si>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</si>
  <si>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</si>
  <si>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</si>
  <si>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</si>
  <si>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</si>
  <si>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</si>
  <si>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</si>
  <si>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</si>
  <si>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</si>
  <si>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</si>
  <si>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</si>
  <si>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</si>
  <si>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</si>
  <si>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</si>
  <si>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</si>
  <si>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</si>
  <si>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</si>
  <si>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</si>
  <si>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</si>
  <si>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</si>
  <si>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</si>
  <si>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</si>
  <si>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</si>
  <si>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</si>
  <si>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</si>
  <si>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</si>
  <si>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</si>
  <si>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</si>
  <si>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</si>
  <si>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</si>
  <si>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</si>
  <si>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</si>
  <si>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</si>
  <si>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</si>
  <si>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</si>
  <si>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</si>
  <si>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</si>
  <si>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</si>
  <si>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</si>
  <si>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</si>
  <si>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</si>
  <si>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</si>
  <si>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</si>
  <si>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</si>
  <si>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</si>
  <si>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</si>
  <si>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</si>
  <si>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</si>
  <si>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</si>
  <si>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</si>
  <si>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</si>
  <si>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</si>
  <si>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</si>
  <si>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</si>
  <si>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</si>
  <si>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</si>
  <si>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</si>
  <si>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</si>
  <si>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</si>
  <si>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</si>
  <si>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</si>
  <si>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</si>
  <si>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</si>
  <si>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</si>
  <si>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</si>
  <si>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</si>
  <si>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</si>
  <si>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</si>
  <si>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</si>
  <si>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</si>
  <si>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</si>
  <si>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</si>
  <si>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</si>
  <si>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</si>
  <si>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</si>
  <si>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</si>
  <si>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</si>
  <si>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</si>
  <si>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</si>
  <si>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</si>
  <si>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</si>
  <si>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</si>
  <si>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</si>
  <si>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</si>
  <si>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</si>
  <si>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</si>
  <si>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</si>
  <si>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</si>
  <si>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</si>
  <si>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</si>
  <si>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</si>
  <si>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</si>
  <si>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</si>
  <si>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</si>
  <si>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</si>
  <si>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</si>
  <si>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</si>
  <si>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</si>
  <si>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</si>
  <si>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</si>
  <si>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</si>
  <si>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</si>
  <si>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</si>
  <si>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</si>
  <si>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</si>
  <si>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</si>
  <si>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</si>
  <si>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</si>
  <si>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</si>
  <si>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</si>
  <si>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</si>
  <si>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</si>
  <si>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</si>
  <si>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</si>
  <si>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</si>
  <si>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</si>
  <si>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</si>
  <si>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</si>
  <si>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</si>
  <si>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</si>
  <si>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</si>
  <si>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</si>
  <si>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</si>
  <si>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</si>
  <si>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</si>
  <si>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</si>
  <si>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</si>
  <si>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</si>
  <si>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</si>
  <si>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</si>
  <si>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</si>
  <si>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</si>
  <si>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</si>
  <si>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</si>
  <si>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</si>
  <si>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</si>
  <si>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</si>
  <si>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</si>
  <si>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</si>
  <si>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</si>
  <si>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</si>
  <si>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</si>
  <si>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</si>
  <si>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</si>
  <si>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</si>
  <si>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</si>
  <si>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</si>
  <si>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</si>
  <si>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</si>
  <si>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</si>
  <si>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</si>
  <si>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</si>
  <si>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</si>
  <si>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</si>
  <si>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</si>
  <si>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</si>
  <si>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</si>
  <si>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</si>
  <si>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</si>
  <si>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</si>
  <si>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</si>
  <si>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</si>
  <si>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</si>
  <si>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</si>
  <si>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</si>
  <si>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</si>
  <si>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</si>
  <si>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</si>
  <si>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</si>
  <si>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</si>
  <si>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</si>
  <si>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</si>
  <si>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</si>
  <si>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</si>
  <si>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</si>
  <si>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</si>
  <si>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</si>
  <si>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</si>
  <si>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</si>
  <si>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</si>
  <si>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</si>
  <si>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</si>
  <si>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</si>
  <si>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</si>
  <si>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</si>
  <si>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</si>
  <si>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</si>
  <si>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</si>
  <si>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</si>
  <si>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</si>
  <si>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</si>
  <si>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</si>
  <si>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</si>
  <si>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</si>
  <si>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</si>
  <si>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</si>
  <si>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</si>
  <si>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</si>
  <si>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</si>
  <si>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</si>
  <si>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</si>
  <si>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</si>
  <si>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</si>
  <si>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</si>
  <si>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</si>
  <si>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</si>
  <si>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</si>
  <si>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</si>
  <si>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</si>
  <si>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</si>
  <si>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</si>
  <si>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</si>
  <si>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</si>
  <si>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</si>
  <si>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</si>
  <si>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</si>
  <si>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</si>
  <si>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</si>
  <si>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</si>
  <si>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</si>
  <si>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</si>
  <si>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</si>
  <si>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</si>
  <si>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</si>
  <si>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</si>
  <si>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</si>
  <si>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</si>
  <si>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</si>
  <si>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</si>
  <si>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</si>
  <si>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</si>
  <si>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</si>
  <si>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</si>
  <si>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</si>
  <si>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</si>
  <si>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</si>
  <si>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</si>
  <si>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</si>
  <si>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</si>
  <si>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</si>
  <si>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</si>
  <si>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</si>
  <si>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</si>
  <si>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</si>
  <si>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</si>
  <si>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</si>
  <si>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</si>
  <si>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</si>
  <si>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</si>
  <si>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</si>
  <si>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</si>
  <si>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</si>
  <si>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</si>
  <si>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</si>
  <si>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</si>
  <si>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</si>
  <si>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</si>
  <si>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</si>
  <si>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</si>
  <si>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</si>
  <si>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</si>
  <si>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</si>
  <si>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</si>
  <si>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</si>
  <si>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</si>
  <si>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</si>
  <si>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</si>
  <si>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</si>
  <si>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</si>
  <si>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</si>
  <si>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</si>
  <si>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</si>
  <si>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</si>
  <si>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</si>
  <si>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</si>
  <si>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</si>
  <si>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</si>
  <si>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</si>
  <si>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</si>
  <si>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</si>
  <si>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</si>
  <si>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</si>
  <si>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</si>
  <si>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</si>
  <si>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</si>
  <si>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</si>
  <si>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</si>
  <si>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</si>
  <si>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</si>
  <si>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</si>
  <si>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</si>
  <si>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</si>
  <si>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</si>
  <si>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</si>
  <si>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</si>
  <si>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</si>
  <si>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</si>
  <si>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</si>
  <si>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</si>
  <si>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</si>
  <si>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</si>
  <si>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</si>
  <si>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</si>
  <si>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</si>
  <si>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</si>
  <si>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</si>
  <si>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</si>
  <si>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</si>
  <si>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</si>
  <si>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</si>
  <si>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</si>
  <si>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</si>
  <si>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</si>
  <si>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</si>
  <si>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</si>
  <si>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</si>
  <si>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</si>
  <si>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</si>
  <si>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</si>
  <si>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</si>
  <si>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</si>
  <si>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</si>
  <si>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</si>
  <si>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</si>
  <si>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</si>
  <si>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</si>
  <si>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</si>
  <si>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</si>
  <si>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</si>
  <si>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</si>
  <si>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</si>
  <si>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</si>
  <si>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</si>
  <si>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</si>
  <si>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</si>
  <si>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</si>
  <si>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</si>
  <si>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</si>
  <si>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</si>
  <si>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</si>
  <si>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</si>
  <si>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</si>
  <si>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</si>
  <si>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</si>
  <si>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</si>
  <si>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</si>
  <si>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</si>
  <si>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</si>
  <si>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</si>
  <si>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</si>
  <si>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</si>
  <si>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</si>
  <si>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</si>
  <si>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</si>
  <si>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</si>
  <si>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</si>
  <si>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</si>
  <si>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</si>
  <si>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</si>
  <si>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</si>
  <si>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</si>
  <si>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</si>
  <si>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</si>
  <si>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</si>
  <si>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</si>
  <si>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</si>
  <si>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</si>
  <si>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</si>
  <si>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</si>
  <si>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</si>
  <si>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</si>
  <si>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</si>
  <si>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</si>
  <si>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</si>
  <si>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</si>
  <si>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</si>
  <si>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</si>
  <si>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</si>
  <si>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</si>
  <si>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</si>
  <si>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</si>
  <si>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</si>
  <si>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</si>
  <si>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</si>
  <si>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</si>
  <si>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</si>
  <si>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</si>
  <si>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</si>
  <si>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</si>
  <si>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</si>
  <si>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</si>
  <si>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</si>
  <si>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</si>
  <si>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</si>
  <si>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</si>
  <si>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</si>
  <si>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</si>
  <si>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</si>
  <si>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</si>
  <si>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</si>
  <si>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</si>
  <si>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</si>
  <si>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</si>
  <si>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</si>
  <si>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</si>
  <si>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</si>
  <si>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</si>
  <si>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</si>
  <si>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</si>
  <si>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</si>
  <si>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</si>
  <si>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</si>
  <si>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</si>
  <si>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</si>
  <si>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</si>
  <si>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</si>
  <si>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</si>
  <si>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</si>
  <si>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</si>
  <si>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</si>
  <si>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</si>
  <si>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</si>
  <si>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</si>
  <si>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</si>
  <si>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</si>
  <si>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</si>
  <si>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</si>
  <si>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</si>
  <si>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</si>
  <si>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</si>
  <si>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</si>
  <si>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</si>
  <si>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</si>
  <si>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</si>
  <si>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</si>
  <si>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</si>
  <si>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</si>
  <si>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</si>
  <si>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</si>
  <si>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</si>
  <si>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</si>
  <si>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</si>
  <si>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</si>
  <si>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</si>
  <si>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</si>
  <si>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</si>
  <si>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</si>
  <si>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</si>
  <si>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</si>
  <si>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</si>
  <si>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</si>
  <si>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</si>
  <si>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</si>
  <si>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</si>
  <si>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</si>
  <si>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</si>
  <si>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</si>
  <si>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</si>
  <si>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</si>
  <si>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</si>
  <si>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</si>
  <si>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</si>
  <si>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</si>
  <si>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</si>
  <si>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</si>
  <si>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</si>
  <si>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</si>
  <si>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</si>
  <si>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</si>
  <si>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</si>
  <si>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</si>
  <si>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</si>
  <si>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</si>
  <si>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</si>
  <si>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</si>
  <si>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</si>
  <si>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</si>
  <si>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</si>
  <si>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</si>
  <si>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</si>
  <si>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</si>
  <si>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</si>
  <si>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</si>
  <si>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</si>
  <si>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</si>
  <si>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</si>
  <si>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</si>
  <si>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</si>
  <si>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</si>
  <si>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</si>
  <si>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</si>
  <si>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</si>
  <si>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</si>
  <si>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</si>
  <si>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</si>
  <si>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</si>
  <si>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</si>
  <si>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</si>
  <si>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</si>
  <si>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</si>
  <si>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</si>
  <si>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</si>
  <si>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</si>
  <si>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</si>
  <si>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</si>
  <si>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</si>
  <si>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</si>
  <si>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</si>
  <si>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</si>
  <si>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</si>
  <si>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</si>
  <si>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</si>
  <si>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</si>
  <si>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</si>
  <si>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</si>
  <si>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</si>
  <si>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</si>
  <si>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</si>
  <si>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</si>
  <si>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</si>
  <si>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</si>
  <si>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</si>
  <si>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</si>
  <si>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</si>
  <si>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</si>
  <si>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</si>
  <si>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</si>
  <si>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</si>
  <si>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</si>
  <si>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</si>
  <si>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</si>
  <si>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</si>
  <si>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</si>
  <si>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</si>
  <si>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</si>
  <si>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</si>
  <si>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</si>
  <si>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</si>
  <si>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</si>
  <si>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</si>
  <si>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</si>
  <si>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</si>
  <si>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</si>
  <si>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</si>
  <si>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</si>
  <si>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</si>
  <si>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</si>
  <si>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</si>
  <si>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</si>
  <si>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</si>
  <si>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</si>
  <si>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</si>
  <si>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</si>
  <si>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</si>
  <si>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</si>
  <si>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</si>
  <si>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</si>
  <si>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</si>
  <si>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</si>
  <si>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</si>
  <si>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</si>
  <si>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</si>
  <si>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</si>
  <si>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</si>
  <si>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</si>
  <si>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</si>
  <si>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</si>
  <si>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</si>
  <si>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</si>
  <si>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</si>
  <si>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</si>
  <si>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</si>
  <si>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</si>
  <si>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</si>
  <si>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</si>
  <si>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</si>
  <si>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</si>
  <si>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</si>
  <si>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</si>
  <si>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</si>
  <si>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</si>
  <si>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</si>
  <si>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</si>
  <si>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</si>
  <si>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</si>
  <si>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</si>
  <si>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</si>
  <si>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</si>
  <si>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</si>
  <si>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</si>
  <si>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</si>
  <si>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</si>
  <si>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</si>
  <si>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</si>
  <si>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</si>
  <si>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</si>
  <si>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</si>
  <si>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</si>
  <si>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</si>
  <si>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</si>
  <si>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</si>
  <si>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</si>
  <si>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</si>
  <si>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</si>
  <si>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</si>
  <si>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</si>
  <si>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</si>
  <si>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</si>
  <si>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</si>
  <si>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</si>
  <si>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</si>
  <si>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</si>
  <si>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</si>
  <si>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</si>
  <si>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</si>
  <si>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</si>
  <si>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</si>
  <si>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</si>
  <si>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</si>
  <si>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</si>
  <si>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</si>
  <si>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</si>
  <si>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</si>
  <si>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</si>
  <si>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</si>
  <si>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</si>
  <si>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</si>
  <si>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</si>
  <si>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</si>
  <si>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</si>
  <si>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</si>
  <si>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</si>
  <si>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</si>
  <si>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</si>
  <si>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</si>
  <si>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</si>
  <si>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</si>
  <si>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</si>
  <si>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</si>
  <si>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</si>
  <si>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</si>
  <si>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</si>
  <si>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</si>
  <si>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</si>
  <si>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</si>
  <si>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</si>
  <si>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</si>
  <si>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</si>
  <si>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</si>
  <si>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</si>
  <si>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</si>
  <si>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</si>
  <si>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</si>
  <si>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</si>
  <si>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</si>
  <si>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</si>
  <si>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</si>
  <si>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</si>
  <si>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</si>
  <si>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</si>
  <si>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</si>
  <si>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</si>
  <si>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</si>
  <si>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</si>
  <si>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</si>
  <si>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</si>
  <si>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</si>
  <si>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</si>
  <si>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</si>
  <si>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</si>
  <si>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</si>
  <si>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</si>
  <si>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</si>
  <si>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</si>
  <si>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</si>
  <si>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</si>
  <si>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</si>
  <si>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</si>
  <si>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</si>
  <si>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</si>
  <si>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</si>
  <si>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</si>
  <si>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</si>
  <si>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</si>
  <si>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</si>
  <si>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</si>
  <si>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</si>
  <si>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</si>
  <si>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</si>
  <si>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</si>
  <si>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</si>
  <si>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</si>
  <si>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</si>
  <si>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</si>
  <si>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</si>
  <si>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</si>
  <si>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</si>
  <si>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</si>
  <si>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</si>
  <si>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</si>
  <si>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</si>
  <si>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</si>
  <si>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</si>
  <si>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</si>
  <si>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</si>
  <si>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</si>
  <si>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</si>
  <si>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</si>
  <si>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</si>
  <si>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</si>
  <si>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</si>
  <si>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</si>
  <si>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</si>
  <si>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</si>
  <si>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</si>
  <si>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</si>
  <si>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</si>
  <si>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</si>
  <si>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</si>
  <si>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</si>
  <si>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</si>
  <si>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</si>
  <si>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</si>
  <si>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</si>
  <si>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</si>
  <si>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</si>
  <si>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</si>
  <si>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</si>
  <si>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</si>
  <si>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</si>
  <si>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</si>
  <si>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</si>
  <si>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</si>
  <si>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</si>
  <si>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</si>
  <si>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</si>
  <si>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</si>
  <si>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</si>
  <si>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</si>
  <si>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</si>
  <si>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</si>
  <si>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</si>
  <si>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</si>
  <si>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</si>
  <si>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</si>
  <si>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</si>
  <si>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</si>
  <si>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</si>
  <si>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</si>
  <si>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</si>
  <si>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</si>
  <si>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</si>
  <si>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</si>
  <si>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</si>
  <si>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</si>
  <si>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</si>
  <si>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</si>
  <si>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</si>
  <si>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</si>
  <si>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</si>
  <si>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</si>
  <si>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</si>
  <si>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</si>
  <si>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</si>
  <si>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</si>
  <si>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</si>
  <si>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</si>
  <si>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</si>
  <si>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</si>
  <si>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</si>
  <si>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</si>
  <si>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</si>
  <si>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</si>
  <si>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</si>
  <si>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</si>
  <si>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</si>
  <si>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</si>
  <si>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</si>
  <si>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</si>
  <si>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</si>
  <si>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</si>
  <si>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</si>
  <si>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</si>
  <si>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</si>
  <si>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</si>
  <si>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</si>
  <si>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</si>
  <si>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</si>
  <si>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</si>
  <si>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</si>
  <si>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</si>
  <si>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</si>
  <si>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</si>
  <si>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</si>
  <si>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</si>
  <si>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</si>
  <si>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</si>
  <si>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</si>
  <si>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</si>
  <si>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</si>
  <si>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</si>
  <si>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</si>
  <si>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</si>
  <si>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</si>
  <si>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</si>
  <si>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</si>
  <si>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</si>
  <si>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</si>
  <si>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</si>
  <si>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</si>
  <si>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</si>
  <si>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</si>
  <si>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</si>
  <si>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</si>
  <si>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</si>
  <si>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</si>
  <si>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</si>
  <si>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</si>
  <si>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</si>
  <si>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</si>
  <si>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</si>
  <si>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</si>
  <si>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</si>
  <si>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</si>
  <si>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</si>
  <si>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</si>
  <si>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</si>
  <si>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</si>
  <si>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</si>
  <si>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</si>
  <si>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</si>
  <si>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</si>
  <si>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</si>
  <si>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</si>
  <si>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</si>
  <si>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</si>
  <si>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</si>
  <si>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</si>
  <si>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</si>
  <si>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</si>
  <si>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</si>
  <si>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</si>
  <si>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</si>
  <si>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</si>
  <si>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</si>
  <si>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</si>
  <si>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</si>
  <si>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</si>
  <si>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</si>
  <si>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</si>
  <si>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</si>
  <si>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</si>
  <si>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</si>
  <si>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</si>
  <si>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</si>
  <si>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</si>
  <si>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</si>
  <si>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</si>
  <si>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</si>
  <si>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</si>
  <si>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</si>
  <si>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</si>
  <si>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</si>
  <si>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</si>
  <si>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</si>
  <si>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</si>
  <si>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</si>
  <si>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</si>
  <si>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</si>
  <si>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</si>
  <si>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</si>
  <si>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</si>
  <si>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</si>
  <si>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</si>
  <si>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</si>
  <si>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</si>
  <si>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</si>
  <si>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</si>
  <si>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</si>
  <si>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</si>
  <si>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</si>
  <si>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</si>
  <si>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</si>
  <si>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</si>
  <si>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</si>
  <si>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</si>
  <si>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</si>
  <si>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</si>
  <si>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</si>
  <si>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</si>
  <si>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</si>
  <si>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</si>
  <si>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</si>
  <si>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</si>
  <si>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</si>
  <si>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</si>
  <si>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</si>
  <si>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</si>
  <si>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</si>
  <si>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</si>
  <si>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</si>
  <si>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</si>
  <si>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</si>
  <si>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</si>
  <si>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</si>
  <si>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</si>
  <si>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</si>
  <si>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</si>
  <si>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</si>
  <si>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</si>
  <si>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</si>
  <si>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</si>
  <si>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</si>
  <si>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</si>
  <si>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</si>
  <si>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</si>
  <si>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</si>
  <si>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</si>
  <si>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</si>
  <si>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</si>
  <si>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</si>
  <si>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</si>
  <si>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</si>
  <si>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</si>
  <si>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</si>
  <si>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</si>
  <si>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</si>
  <si>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</si>
  <si>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</si>
  <si>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</si>
  <si>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</si>
  <si>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</si>
  <si>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</si>
  <si>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</si>
  <si>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</si>
  <si>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</si>
  <si>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</si>
  <si>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</si>
  <si>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</si>
  <si>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</si>
  <si>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</si>
  <si>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</si>
  <si>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</si>
  <si>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</si>
  <si>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</si>
  <si>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</si>
  <si>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</si>
  <si>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</si>
  <si>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</si>
  <si>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</si>
  <si>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</si>
  <si>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</si>
  <si>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</si>
  <si>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</si>
  <si>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</si>
  <si>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</si>
  <si>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</si>
  <si>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</si>
  <si>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</si>
  <si>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</si>
  <si>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</si>
  <si>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</si>
  <si>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</si>
  <si>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</si>
  <si>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</si>
  <si>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</si>
  <si>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</si>
  <si>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</si>
  <si>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</si>
  <si>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</si>
  <si>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</si>
  <si>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</si>
  <si>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</si>
  <si>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</si>
  <si>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</si>
  <si>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</si>
  <si>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</si>
  <si>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</si>
  <si>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</si>
  <si>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</si>
  <si>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</si>
  <si>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</si>
  <si>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</si>
  <si>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</si>
  <si>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</si>
  <si>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</si>
  <si>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</si>
  <si>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</si>
  <si>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</si>
  <si>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</si>
  <si>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</si>
  <si>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</si>
  <si>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</si>
  <si>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</si>
  <si>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</si>
  <si>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</si>
  <si>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</si>
  <si>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</si>
  <si>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</si>
  <si>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</si>
  <si>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</si>
  <si>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</si>
  <si>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</si>
  <si>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</si>
  <si>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</si>
  <si>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</si>
  <si>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</si>
  <si>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</si>
  <si>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</si>
  <si>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</si>
  <si>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</si>
  <si>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</si>
  <si>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</si>
  <si>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</si>
  <si>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</si>
  <si>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</si>
  <si>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</si>
  <si>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</si>
  <si>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</si>
  <si>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</si>
  <si>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</si>
  <si>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</si>
  <si>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</si>
  <si>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</si>
  <si>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</si>
  <si>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</si>
  <si>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</si>
  <si>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</si>
  <si>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</si>
  <si>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</si>
  <si>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</si>
  <si>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</si>
  <si>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</si>
  <si>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</si>
  <si>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</si>
  <si>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</si>
  <si>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</si>
  <si>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</si>
  <si>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</si>
  <si>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</si>
  <si>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</si>
  <si>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</si>
  <si>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</si>
  <si>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</si>
  <si>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</si>
  <si>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</si>
  <si>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</si>
  <si>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</si>
  <si>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</si>
  <si>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</si>
  <si>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</si>
  <si>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</si>
  <si>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</si>
  <si>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</si>
  <si>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</si>
  <si>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</si>
  <si>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</si>
  <si>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</si>
  <si>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</si>
  <si>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</si>
  <si>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</si>
  <si>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</si>
  <si>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</si>
  <si>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</si>
  <si>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</si>
  <si>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</si>
  <si>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</si>
  <si>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</si>
  <si>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</si>
  <si>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</si>
  <si>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</si>
  <si>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</si>
  <si>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</si>
  <si>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</si>
  <si>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</si>
  <si>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</si>
  <si>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</si>
  <si>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</si>
  <si>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</si>
  <si>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</si>
  <si>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</si>
  <si>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</si>
  <si>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</si>
  <si>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</si>
  <si>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</si>
  <si>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</si>
  <si>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</si>
  <si>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</si>
  <si>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</si>
  <si>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</si>
  <si>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</si>
  <si>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</si>
  <si>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</si>
  <si>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</si>
  <si>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</si>
  <si>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</si>
  <si>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</si>
  <si>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</si>
  <si>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</si>
  <si>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</si>
  <si>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</si>
  <si>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</si>
  <si>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</si>
  <si>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</si>
  <si>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</si>
  <si>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</si>
  <si>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</si>
  <si>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</si>
  <si>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</si>
  <si>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</si>
  <si>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</si>
  <si>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</si>
  <si>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</si>
  <si>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</si>
  <si>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</si>
  <si>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</si>
  <si>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</si>
  <si>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</si>
  <si>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</si>
  <si>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</si>
  <si>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</si>
  <si>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</si>
  <si>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</si>
  <si>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</si>
  <si>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</si>
  <si>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</si>
  <si>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</si>
  <si>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</si>
  <si>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</si>
  <si>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</si>
  <si>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</si>
  <si>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</si>
  <si>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</si>
  <si>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</si>
  <si>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</si>
  <si>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</si>
  <si>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</si>
  <si>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</si>
  <si>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</si>
  <si>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</si>
  <si>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</si>
  <si>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</si>
  <si>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</si>
  <si>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</si>
  <si>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</si>
  <si>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</si>
  <si>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</si>
  <si>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</si>
  <si>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</si>
  <si>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</si>
  <si>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</si>
  <si>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</si>
  <si>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</si>
  <si>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</si>
  <si>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</si>
  <si>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</si>
  <si>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</si>
  <si>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</si>
  <si>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</si>
  <si>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</si>
  <si>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</si>
  <si>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</si>
  <si>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</si>
  <si>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</si>
  <si>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</si>
  <si>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</si>
  <si>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</si>
  <si>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</si>
  <si>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</si>
  <si>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</si>
  <si>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</si>
  <si>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</si>
  <si>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</si>
  <si>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</si>
  <si>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</si>
  <si>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</si>
  <si>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</si>
  <si>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</si>
  <si>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</si>
  <si>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</si>
  <si>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</si>
  <si>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</si>
  <si>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</si>
  <si>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</si>
  <si>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</si>
  <si>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</si>
  <si>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</si>
  <si>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</si>
  <si>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</si>
  <si>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</si>
  <si>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</si>
  <si>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</si>
  <si>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</si>
  <si>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</si>
  <si>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</si>
  <si>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</si>
  <si>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</si>
  <si>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</si>
  <si>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</si>
  <si>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</si>
  <si>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</si>
  <si>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</si>
  <si>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</si>
  <si>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</si>
  <si>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</si>
  <si>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</si>
  <si>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</si>
  <si>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</si>
  <si>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</si>
  <si>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</si>
  <si>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</si>
  <si>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</si>
  <si>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</si>
  <si>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</si>
  <si>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</si>
  <si>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</si>
  <si>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</si>
  <si>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</si>
  <si>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</si>
  <si>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</si>
  <si>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</si>
  <si>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</si>
  <si>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</si>
  <si>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</si>
  <si>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</si>
  <si>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</si>
  <si>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</si>
  <si>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</si>
  <si>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</si>
  <si>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</si>
  <si>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</si>
  <si>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</si>
  <si>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</si>
  <si>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</si>
  <si>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</si>
  <si>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</si>
  <si>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</si>
  <si>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</si>
  <si>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</si>
  <si>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</si>
  <si>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</si>
  <si>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</si>
  <si>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</si>
  <si>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</si>
  <si>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</si>
  <si>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</si>
  <si>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</si>
  <si>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</si>
  <si>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</si>
  <si>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</si>
  <si>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</si>
  <si>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</si>
  <si>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</si>
  <si>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</si>
  <si>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</si>
  <si>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</si>
  <si>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</si>
  <si>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</si>
  <si>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</si>
  <si>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</si>
  <si>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</si>
  <si>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</si>
  <si>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</si>
  <si>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</si>
  <si>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</si>
  <si>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</si>
  <si>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</si>
  <si>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</si>
  <si>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</si>
  <si>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</si>
  <si>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</si>
  <si>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</si>
  <si>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</si>
  <si>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</si>
  <si>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</si>
  <si>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</si>
  <si>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</si>
  <si>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</si>
  <si>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</si>
  <si>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</si>
  <si>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</si>
  <si>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</si>
  <si>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</si>
  <si>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</si>
  <si>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</si>
  <si>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</si>
  <si>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</si>
  <si>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</si>
  <si>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</si>
  <si>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</si>
  <si>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</si>
  <si>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</si>
  <si>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</si>
  <si>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</si>
  <si>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</si>
  <si>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</si>
  <si>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</si>
  <si>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</si>
  <si>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</si>
  <si>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</si>
  <si>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</si>
  <si>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</si>
  <si>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</si>
  <si>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</si>
  <si>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</si>
  <si>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</si>
  <si>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</si>
  <si>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</si>
  <si>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</si>
  <si>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</si>
  <si>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</si>
  <si>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</si>
  <si>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</si>
  <si>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</si>
  <si>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</si>
  <si>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</si>
  <si>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</si>
  <si>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</si>
  <si>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</si>
  <si>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</si>
  <si>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</si>
  <si>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</si>
  <si>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</si>
  <si>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</si>
  <si>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</si>
  <si>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</si>
  <si>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</si>
  <si>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</si>
  <si>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</si>
  <si>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</si>
  <si>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</si>
  <si>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</si>
  <si>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</si>
  <si>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</si>
  <si>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</si>
  <si>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</si>
  <si>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</si>
  <si>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</si>
  <si>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</si>
  <si>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</si>
  <si>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</si>
  <si>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</si>
  <si>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</si>
  <si>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</si>
  <si>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</si>
  <si>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</si>
  <si>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</si>
  <si>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</si>
  <si>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</si>
  <si>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</si>
  <si>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</si>
  <si>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</si>
  <si>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</si>
  <si>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</si>
  <si>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</si>
  <si>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</si>
  <si>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</si>
  <si>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</si>
  <si>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</si>
  <si>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</si>
  <si>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</si>
  <si>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</si>
  <si>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</si>
  <si>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</si>
  <si>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</si>
  <si>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</si>
  <si>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</si>
  <si>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</si>
  <si>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</si>
  <si>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</si>
  <si>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</si>
  <si>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</si>
  <si>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</si>
  <si>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</si>
  <si>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</si>
  <si>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</si>
  <si>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</si>
  <si>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</si>
  <si>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</si>
  <si>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</si>
  <si>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</si>
  <si>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</si>
  <si>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</si>
  <si>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</si>
  <si>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</si>
  <si>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</si>
  <si>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</si>
  <si>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</si>
  <si>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</si>
  <si>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</si>
  <si>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</si>
  <si>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</si>
  <si>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</si>
  <si>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</si>
  <si>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</si>
  <si>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</si>
  <si>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</si>
  <si>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</si>
  <si>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</si>
  <si>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</si>
  <si>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</si>
  <si>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</si>
  <si>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</si>
  <si>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</si>
  <si>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</si>
  <si>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</si>
  <si>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</si>
  <si>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</si>
  <si>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</si>
  <si>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</si>
  <si>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</si>
  <si>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</si>
  <si>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</si>
  <si>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</si>
  <si>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</si>
  <si>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</si>
  <si>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</si>
  <si>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</si>
  <si>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</si>
  <si>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</si>
  <si>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</si>
  <si>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</si>
  <si>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</si>
  <si>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</si>
  <si>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</si>
  <si>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</si>
  <si>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</si>
  <si>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</si>
  <si>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</si>
  <si>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</si>
  <si>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</si>
  <si>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</si>
  <si>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</si>
  <si>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</si>
  <si>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</si>
  <si>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</si>
  <si>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</si>
  <si>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</si>
  <si>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</si>
  <si>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</si>
  <si>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</si>
  <si>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</si>
  <si>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</si>
  <si>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</si>
  <si>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</si>
  <si>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</si>
  <si>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</si>
  <si>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</si>
  <si>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</si>
  <si>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</si>
  <si>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</si>
  <si>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</si>
  <si>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</si>
  <si>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</si>
  <si>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</si>
  <si>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</si>
  <si>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</si>
  <si>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</si>
  <si>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</si>
  <si>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</si>
  <si>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</si>
  <si>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</si>
  <si>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</si>
  <si>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</si>
  <si>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</si>
  <si>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</si>
  <si>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</si>
  <si>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</si>
  <si>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</si>
  <si>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</si>
  <si>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</si>
  <si>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</si>
  <si>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</si>
  <si>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</si>
  <si>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</si>
  <si>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</si>
  <si>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</si>
  <si>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</si>
  <si>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</si>
  <si>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</si>
  <si>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</si>
  <si>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</si>
  <si>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</si>
  <si>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</si>
  <si>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</si>
  <si>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</si>
  <si>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</si>
  <si>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</si>
  <si>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</si>
  <si>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</si>
  <si>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</si>
  <si>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</si>
  <si>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</si>
  <si>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</si>
  <si>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</si>
  <si>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</si>
  <si>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</si>
  <si>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</si>
  <si>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</si>
  <si>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</si>
  <si>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</si>
  <si>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</si>
  <si>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</si>
  <si>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</si>
  <si>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</si>
  <si>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</si>
  <si>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</si>
  <si>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</si>
  <si>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</si>
  <si>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</si>
  <si>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</si>
  <si>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</si>
  <si>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</si>
  <si>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</si>
  <si>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</si>
  <si>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</si>
  <si>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</si>
  <si>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</si>
  <si>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</si>
  <si>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</si>
  <si>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</si>
  <si>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</si>
  <si>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</si>
  <si>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</si>
  <si>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</si>
  <si>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</si>
  <si>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</si>
  <si>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</si>
  <si>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</si>
  <si>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</si>
  <si>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</si>
  <si>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</si>
  <si>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</si>
  <si>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</si>
  <si>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</si>
  <si>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</si>
  <si>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</si>
  <si>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</si>
  <si>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</si>
  <si>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</si>
  <si>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</si>
  <si>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</si>
  <si>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</si>
  <si>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</si>
  <si>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</si>
  <si>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</si>
  <si>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</si>
  <si>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</si>
  <si>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</si>
  <si>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</si>
  <si>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</si>
  <si>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</si>
  <si>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</si>
  <si>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</si>
  <si>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</si>
  <si>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</si>
  <si>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</si>
  <si>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</si>
  <si>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</si>
  <si>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</si>
  <si>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</si>
  <si>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</si>
  <si>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</si>
  <si>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</si>
  <si>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</si>
  <si>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</si>
  <si>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</si>
  <si>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</si>
  <si>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</si>
  <si>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</si>
  <si>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</si>
  <si>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</si>
  <si>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</si>
  <si>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</si>
  <si>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</si>
  <si>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</si>
  <si>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</si>
  <si>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</si>
  <si>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</si>
  <si>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</si>
  <si>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</si>
  <si>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</si>
  <si>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</si>
  <si>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</si>
  <si>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</si>
  <si>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</si>
  <si>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</si>
  <si>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</si>
  <si>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</si>
  <si>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</si>
  <si>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</si>
  <si>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</si>
  <si>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</si>
  <si>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</si>
  <si>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</si>
  <si>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</si>
  <si>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</si>
  <si>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</si>
  <si>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</si>
  <si>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</si>
  <si>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</si>
  <si>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</si>
  <si>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</si>
  <si>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</si>
  <si>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</si>
  <si>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</si>
  <si>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</si>
  <si>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</si>
  <si>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</si>
  <si>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</si>
  <si>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</si>
  <si>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</si>
  <si>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</si>
  <si>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</si>
  <si>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</si>
  <si>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</si>
  <si>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</si>
  <si>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</si>
  <si>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</si>
  <si>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</si>
  <si>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</si>
  <si>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</si>
  <si>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</si>
  <si>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</si>
  <si>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</si>
  <si>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</si>
  <si>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</si>
  <si>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</si>
  <si>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</si>
  <si>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</si>
  <si>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</si>
  <si>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</si>
  <si>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</si>
  <si>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</si>
  <si>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</si>
  <si>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</si>
  <si>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</si>
  <si>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</si>
  <si>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</si>
  <si>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</si>
  <si>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</si>
  <si>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</si>
  <si>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</si>
  <si>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</si>
  <si>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</si>
  <si>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</si>
  <si>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</si>
  <si>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</si>
  <si>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</si>
  <si>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</si>
  <si>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</si>
  <si>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</si>
  <si>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</si>
  <si>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</si>
  <si>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</si>
  <si>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</si>
  <si>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</si>
  <si>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</si>
  <si>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</si>
  <si>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</si>
  <si>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</si>
  <si>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</si>
  <si>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</si>
  <si>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</si>
  <si>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</si>
  <si>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</si>
  <si>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</si>
  <si>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</si>
  <si>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</si>
  <si>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</si>
  <si>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</si>
  <si>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</si>
  <si>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</si>
  <si>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</si>
  <si>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</si>
  <si>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</si>
  <si>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</si>
  <si>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</si>
  <si>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</si>
  <si>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</si>
  <si>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</si>
  <si>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</si>
  <si>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</si>
  <si>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</si>
  <si>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</si>
  <si>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</si>
  <si>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</si>
  <si>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</si>
  <si>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</si>
  <si>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</si>
  <si>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</si>
  <si>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</si>
  <si>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</si>
  <si>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</si>
  <si>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</si>
  <si>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</si>
  <si>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</si>
  <si>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</si>
  <si>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</si>
  <si>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</si>
  <si>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</si>
  <si>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</si>
  <si>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</si>
  <si>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</si>
  <si>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</si>
  <si>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</si>
  <si>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</si>
  <si>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</si>
  <si>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</si>
  <si>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</si>
  <si>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</si>
  <si>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</si>
  <si>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</si>
  <si>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</si>
  <si>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</si>
  <si>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</si>
  <si>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</si>
  <si>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</si>
  <si>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</si>
  <si>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</si>
  <si>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</si>
  <si>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</si>
  <si>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</si>
  <si>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</si>
  <si>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</si>
  <si>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</si>
  <si>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</si>
  <si>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</si>
  <si>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</si>
  <si>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</si>
  <si>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</si>
  <si>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</si>
  <si>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</si>
  <si>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</si>
  <si>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</si>
  <si>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</si>
  <si>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</si>
  <si>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</si>
  <si>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</si>
  <si>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</si>
  <si>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</si>
  <si>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</si>
  <si>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</si>
  <si>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</si>
  <si>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</si>
  <si>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</si>
  <si>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</si>
  <si>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</si>
  <si>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</si>
  <si>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</si>
  <si>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</si>
  <si>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</si>
  <si>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</si>
  <si>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</si>
  <si>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</si>
  <si>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</si>
  <si>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</si>
  <si>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</si>
  <si>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</si>
  <si>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</si>
  <si>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</si>
  <si>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</si>
  <si>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</si>
  <si>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</si>
  <si>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</si>
  <si>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</si>
  <si>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</si>
  <si>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</si>
  <si>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</si>
  <si>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</si>
  <si>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</si>
  <si>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</si>
  <si>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</si>
  <si>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</si>
  <si>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</si>
  <si>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</si>
  <si>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</si>
  <si>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</si>
  <si>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</si>
  <si>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</si>
  <si>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</si>
  <si>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</si>
  <si>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</si>
  <si>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</si>
  <si>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</si>
  <si>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</si>
  <si>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</si>
  <si>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</si>
  <si>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</si>
  <si>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</si>
  <si>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</si>
  <si>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</si>
  <si>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</si>
  <si>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</si>
  <si>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</si>
  <si>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</si>
  <si>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</si>
  <si>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</si>
  <si>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</si>
  <si>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</si>
  <si>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</si>
  <si>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</si>
  <si>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</si>
  <si>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</si>
  <si>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</si>
  <si>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</si>
  <si>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</si>
  <si>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</si>
  <si>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</si>
  <si>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</si>
  <si>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</si>
  <si>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</si>
  <si>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</si>
  <si>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</si>
  <si>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</si>
  <si>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</si>
  <si>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</si>
  <si>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</si>
  <si>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</si>
  <si>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</si>
  <si>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</si>
  <si>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</si>
  <si>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</si>
  <si>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</si>
  <si>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</si>
  <si>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</si>
  <si>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</si>
  <si>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</si>
  <si>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</si>
  <si>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</si>
  <si>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</si>
  <si>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</si>
  <si>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</si>
  <si>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</si>
  <si>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</si>
  <si>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</si>
  <si>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</si>
  <si>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</si>
  <si>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</si>
  <si>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</si>
  <si>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</si>
  <si>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</si>
  <si>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</si>
  <si>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</si>
  <si>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</si>
  <si>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</si>
  <si>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</si>
  <si>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</si>
  <si>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</si>
  <si>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</si>
  <si>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</si>
  <si>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</si>
  <si>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</si>
  <si>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</si>
  <si>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</si>
  <si>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</si>
  <si>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</si>
  <si>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</si>
  <si>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</si>
  <si>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</si>
  <si>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</si>
  <si>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</si>
  <si>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</si>
  <si>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</si>
  <si>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</si>
  <si>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</si>
  <si>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</si>
  <si>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</si>
  <si>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</si>
  <si>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</si>
  <si>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</si>
  <si>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</si>
  <si>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</si>
  <si>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</si>
  <si>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</si>
  <si>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</si>
  <si>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</si>
  <si>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</si>
  <si>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</si>
  <si>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</si>
  <si>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</si>
  <si>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</si>
  <si>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</si>
  <si>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</si>
  <si>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</si>
  <si>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</si>
  <si>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</si>
  <si>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</si>
  <si>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</si>
  <si>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</si>
  <si>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</si>
  <si>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</si>
  <si>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</si>
  <si>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</si>
  <si>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</si>
  <si>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</si>
  <si>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</si>
  <si>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</si>
  <si>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</si>
  <si>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</si>
  <si>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</si>
  <si>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</si>
  <si>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</si>
  <si>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</si>
  <si>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</si>
  <si>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</si>
  <si>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</si>
  <si>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</si>
  <si>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</si>
  <si>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</si>
  <si>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</si>
  <si>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</si>
  <si>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</si>
  <si>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</si>
  <si>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</si>
  <si>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</si>
  <si>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</si>
  <si>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</si>
  <si>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</si>
  <si>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</si>
  <si>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</si>
  <si>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</si>
  <si>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</si>
  <si>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</si>
  <si>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</si>
  <si>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</si>
  <si>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</si>
  <si>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</si>
  <si>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</si>
  <si>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</si>
  <si>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</si>
  <si>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</si>
  <si>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</si>
  <si>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</si>
  <si>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</si>
  <si>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</si>
  <si>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</si>
  <si>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</si>
  <si>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</si>
  <si>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</si>
  <si>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</si>
  <si>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</si>
  <si>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</si>
  <si>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</si>
  <si>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</si>
  <si>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</si>
  <si>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</si>
  <si>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</si>
  <si>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</si>
  <si>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</si>
  <si>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</si>
  <si>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</si>
  <si>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</si>
  <si>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</si>
  <si>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</si>
  <si>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</si>
  <si>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</si>
  <si>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</si>
  <si>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</si>
  <si>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</si>
  <si>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</si>
  <si>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</si>
  <si>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</si>
  <si>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</si>
  <si>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</si>
  <si>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</si>
  <si>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</si>
  <si>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</si>
  <si>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</si>
  <si>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</si>
  <si>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</si>
  <si>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</si>
  <si>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</si>
  <si>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</si>
  <si>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</si>
  <si>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</si>
  <si>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</si>
  <si>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</si>
  <si>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</si>
  <si>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</si>
  <si>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</si>
  <si>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</si>
  <si>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</si>
  <si>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</si>
  <si>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</si>
  <si>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</si>
  <si>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</si>
  <si>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</si>
  <si>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</si>
  <si>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</si>
  <si>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</si>
  <si>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</si>
  <si>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</si>
  <si>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</si>
  <si>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</si>
  <si>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</si>
  <si>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</si>
  <si>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</si>
  <si>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</si>
  <si>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</si>
  <si>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</si>
  <si>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</si>
  <si>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</si>
  <si>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</si>
  <si>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</si>
  <si>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</si>
  <si>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</si>
  <si>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</si>
  <si>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</si>
  <si>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</si>
  <si>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</si>
  <si>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</si>
  <si>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</si>
  <si>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</si>
  <si>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</si>
  <si>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</si>
  <si>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</si>
  <si>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</si>
  <si>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</si>
  <si>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</si>
  <si>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</si>
  <si>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</si>
  <si>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</si>
  <si>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</si>
  <si>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</si>
  <si>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</si>
  <si>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</si>
  <si>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</si>
  <si>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</si>
  <si>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</si>
  <si>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</si>
  <si>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</si>
  <si>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</si>
  <si>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</si>
  <si>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</si>
  <si>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</si>
  <si>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</si>
  <si>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</si>
  <si>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</si>
  <si>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</si>
  <si>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</si>
  <si>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</si>
  <si>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</si>
  <si>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</si>
  <si>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</si>
  <si>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</si>
  <si>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</si>
  <si>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</si>
  <si>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</si>
  <si>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</si>
  <si>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</si>
  <si>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</si>
  <si>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</si>
  <si>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</si>
  <si>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</si>
  <si>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</si>
  <si>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</si>
  <si>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</si>
  <si>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</si>
  <si>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</si>
  <si>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</si>
  <si>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</si>
  <si>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</si>
  <si>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</si>
  <si>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</si>
  <si>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</si>
  <si>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</si>
  <si>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</si>
  <si>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</si>
  <si>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</si>
  <si>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</si>
  <si>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</si>
  <si>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</si>
  <si>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</si>
  <si>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</si>
  <si>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</si>
  <si>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</si>
  <si>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</si>
  <si>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</si>
  <si>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</si>
  <si>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</si>
  <si>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</si>
  <si>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</si>
  <si>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</si>
  <si>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</si>
  <si>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</si>
  <si>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</si>
  <si>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</si>
  <si>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</si>
  <si>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</si>
  <si>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</si>
  <si>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</si>
  <si>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</si>
  <si>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</si>
  <si>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</si>
  <si>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</si>
  <si>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</si>
  <si>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</si>
  <si>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</si>
  <si>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</si>
  <si>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</si>
  <si>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</si>
  <si>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</si>
  <si>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</si>
  <si>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</si>
  <si>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</si>
  <si>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</si>
  <si>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</si>
  <si>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</si>
  <si>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</si>
  <si>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</si>
  <si>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</si>
  <si>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</si>
  <si>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</si>
  <si>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</si>
  <si>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</si>
  <si>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</si>
  <si>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</si>
  <si>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</si>
  <si>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</si>
  <si>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</si>
  <si>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</si>
  <si>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</si>
  <si>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</si>
  <si>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</si>
  <si>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</si>
  <si>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</si>
  <si>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</si>
  <si>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</si>
  <si>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</si>
  <si>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</si>
  <si>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</si>
  <si>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</si>
  <si>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</si>
  <si>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</si>
  <si>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</si>
  <si>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</si>
  <si>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</si>
  <si>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</si>
  <si>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</si>
  <si>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</si>
  <si>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</si>
  <si>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</si>
  <si>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</si>
  <si>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</si>
  <si>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</si>
  <si>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</si>
  <si>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</si>
  <si>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</si>
  <si>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</si>
  <si>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</si>
  <si>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</si>
  <si>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</si>
  <si>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</si>
  <si>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</si>
  <si>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</si>
  <si>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</si>
  <si>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</si>
  <si>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</si>
  <si>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</si>
  <si>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</si>
  <si>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</si>
  <si>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</si>
  <si>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</si>
  <si>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</si>
  <si>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</si>
  <si>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</si>
  <si>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</si>
  <si>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</si>
  <si>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</si>
  <si>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</si>
  <si>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</si>
  <si>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</si>
  <si>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</si>
  <si>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</si>
  <si>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</si>
  <si>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</si>
  <si>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</si>
  <si>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</si>
  <si>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</si>
  <si>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</si>
  <si>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</si>
  <si>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</si>
  <si>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</si>
  <si>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</si>
  <si>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</si>
  <si>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</si>
  <si>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</si>
  <si>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</si>
  <si>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</si>
  <si>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</si>
  <si>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</si>
  <si>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</si>
  <si>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</si>
  <si>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</si>
  <si>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</si>
  <si>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</si>
  <si>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</si>
  <si>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</si>
  <si>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</si>
  <si>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</si>
  <si>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</si>
  <si>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</si>
  <si>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</si>
  <si>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</si>
  <si>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</si>
  <si>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</si>
  <si>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</si>
  <si>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</si>
  <si>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</si>
  <si>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</si>
  <si>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</si>
  <si>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</si>
  <si>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</si>
  <si>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</si>
  <si>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</si>
  <si>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</si>
  <si>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</si>
  <si>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</si>
  <si>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</si>
  <si>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</si>
  <si>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</si>
  <si>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</si>
  <si>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</si>
  <si>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</si>
  <si>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</si>
  <si>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</si>
  <si>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</si>
  <si>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</si>
  <si>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</si>
  <si>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</si>
  <si>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</si>
  <si>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</si>
  <si>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</si>
  <si>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</si>
  <si>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</si>
  <si>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</si>
  <si>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</si>
  <si>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</si>
  <si>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</si>
  <si>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</si>
  <si>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</si>
  <si>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</si>
  <si>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</si>
  <si>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</si>
  <si>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</si>
  <si>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</si>
  <si>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</si>
  <si>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</si>
  <si>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</si>
  <si>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</si>
  <si>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</si>
  <si>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</si>
  <si>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</si>
  <si>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</si>
  <si>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</si>
  <si>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</si>
  <si>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</si>
  <si>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</si>
  <si>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</si>
  <si>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</si>
  <si>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</si>
  <si>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</si>
  <si>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</si>
  <si>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</si>
  <si>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</si>
  <si>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</si>
  <si>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</si>
  <si>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</si>
  <si>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</si>
  <si>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</si>
  <si>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</si>
  <si>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</si>
  <si>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</si>
  <si>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</si>
  <si>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</si>
  <si>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</si>
  <si>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</si>
  <si>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</si>
  <si>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</si>
  <si>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</si>
  <si>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</si>
  <si>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</si>
  <si>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</si>
  <si>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</si>
  <si>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</si>
  <si>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</si>
  <si>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</si>
  <si>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</si>
  <si>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</si>
  <si>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</si>
  <si>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</si>
  <si>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</si>
  <si>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</si>
  <si>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</si>
  <si>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</si>
  <si>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</si>
  <si>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</si>
  <si>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</si>
  <si>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</si>
  <si>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</si>
  <si>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</si>
  <si>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</si>
  <si>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</si>
  <si>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</si>
  <si>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</si>
  <si>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</si>
  <si>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</si>
  <si>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</si>
  <si>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</si>
  <si>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</si>
  <si>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</si>
  <si>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</si>
  <si>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</si>
  <si>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</si>
  <si>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</si>
  <si>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</si>
  <si>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</si>
  <si>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</si>
  <si>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</si>
  <si>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</si>
  <si>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</si>
  <si>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</si>
  <si>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</si>
  <si>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</si>
  <si>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</si>
  <si>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</si>
  <si>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</si>
  <si>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</si>
  <si>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</si>
  <si>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</si>
  <si>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</si>
  <si>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</si>
  <si>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</si>
  <si>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</si>
  <si>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</si>
  <si>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</si>
  <si>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</si>
  <si>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</si>
  <si>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</si>
  <si>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</si>
  <si>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</si>
  <si>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</si>
  <si>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</si>
  <si>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</si>
  <si>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</si>
  <si>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</si>
  <si>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</si>
  <si>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</si>
  <si>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</si>
  <si>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</si>
  <si>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</si>
  <si>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</si>
  <si>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</si>
  <si>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</si>
  <si>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</si>
  <si>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</si>
  <si>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</si>
  <si>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</si>
  <si>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</si>
  <si>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</si>
  <si>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</si>
  <si>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</si>
  <si>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</si>
  <si>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</si>
  <si>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</si>
  <si>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</si>
  <si>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</si>
  <si>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</si>
  <si>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</si>
  <si>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</si>
  <si>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</si>
  <si>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</si>
  <si>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</si>
  <si>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</si>
  <si>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</si>
  <si>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</si>
  <si>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</si>
  <si>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</si>
  <si>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</si>
  <si>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</si>
  <si>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</si>
  <si>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</si>
  <si>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</si>
  <si>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</si>
  <si>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</si>
  <si>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</si>
  <si>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</si>
  <si>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</si>
  <si>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</si>
  <si>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</si>
  <si>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</si>
  <si>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</si>
  <si>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</si>
  <si>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</si>
  <si>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</si>
  <si>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</si>
  <si>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</si>
  <si>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</si>
  <si>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</si>
  <si>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</si>
  <si>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</si>
  <si>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</si>
  <si>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</si>
  <si>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</si>
  <si>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</si>
  <si>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</si>
  <si>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</si>
  <si>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</si>
  <si>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</si>
  <si>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</si>
  <si>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</si>
  <si>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</si>
  <si>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</si>
  <si>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</si>
  <si>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</si>
  <si>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</si>
  <si>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</si>
  <si>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</si>
  <si>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</si>
  <si>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</si>
  <si>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</si>
  <si>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</si>
  <si>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</si>
  <si>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</si>
  <si>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</si>
  <si>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</si>
  <si>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</si>
  <si>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</si>
  <si>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</si>
  <si>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</si>
  <si>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</si>
  <si>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</si>
  <si>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</si>
  <si>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</si>
  <si>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</si>
  <si>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</si>
  <si>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</si>
  <si>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</si>
  <si>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</si>
  <si>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</si>
  <si>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</si>
  <si>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</si>
  <si>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</si>
  <si>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</si>
  <si>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</si>
  <si>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</si>
  <si>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</si>
  <si>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</si>
  <si>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</si>
  <si>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</si>
  <si>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</si>
  <si>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</si>
  <si>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</si>
  <si>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</si>
  <si>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</si>
  <si>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</si>
  <si>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</si>
  <si>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</si>
  <si>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</si>
  <si>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</si>
  <si>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</si>
  <si>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</si>
  <si>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</si>
  <si>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</si>
  <si>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</si>
  <si>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</si>
  <si>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</si>
  <si>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</si>
  <si>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</si>
  <si>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</si>
  <si>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</si>
  <si>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</si>
  <si>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</si>
  <si>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</si>
  <si>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</si>
  <si>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</si>
  <si>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</si>
  <si>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</si>
  <si>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</si>
  <si>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</si>
  <si>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</si>
  <si>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</si>
  <si>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</si>
  <si>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</si>
  <si>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</si>
  <si>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</si>
  <si>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</si>
  <si>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</si>
  <si>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</si>
  <si>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</si>
  <si>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</si>
  <si>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</si>
  <si>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</si>
  <si>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</si>
  <si>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</si>
  <si>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</si>
  <si>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</si>
  <si>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</si>
  <si>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</si>
  <si>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</si>
  <si>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</si>
  <si>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</si>
  <si>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</si>
  <si>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</si>
  <si>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</si>
  <si>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</si>
  <si>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</si>
  <si>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</si>
  <si>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</si>
  <si>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</si>
  <si>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</si>
  <si>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</si>
  <si>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</si>
  <si>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</si>
  <si>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</si>
  <si>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</si>
  <si>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</si>
  <si>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</si>
  <si>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</si>
  <si>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</si>
  <si>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</si>
  <si>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</si>
  <si>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</si>
  <si>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</si>
  <si>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</si>
  <si>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</si>
  <si>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</si>
  <si>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</si>
  <si>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</si>
  <si>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</si>
  <si>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</si>
  <si>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</si>
  <si>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</si>
  <si>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</si>
  <si>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</si>
  <si>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</si>
  <si>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</si>
  <si>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</si>
  <si>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</si>
  <si>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</si>
  <si>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</si>
  <si>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</si>
  <si>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</si>
  <si>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</si>
  <si>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</si>
  <si>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</si>
  <si>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</si>
  <si>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</si>
  <si>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</si>
  <si>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</si>
  <si>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</si>
  <si>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</si>
  <si>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</si>
  <si>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</si>
  <si>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</si>
  <si>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</si>
  <si>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</si>
  <si>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</si>
  <si>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</si>
  <si>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</si>
  <si>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</si>
  <si>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</si>
  <si>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</si>
  <si>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</si>
  <si>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</si>
  <si>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</si>
  <si>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</si>
  <si>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</si>
  <si>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</si>
  <si>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</si>
  <si>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</si>
  <si>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</si>
  <si>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</si>
  <si>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</si>
  <si>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</si>
  <si>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</si>
  <si>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</si>
  <si>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</si>
  <si>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</si>
  <si>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</si>
  <si>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</si>
  <si>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</si>
  <si>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</si>
  <si>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</si>
  <si>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</si>
  <si>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</si>
  <si>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</si>
  <si>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</si>
  <si>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</si>
  <si>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</si>
  <si>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</si>
  <si>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</si>
  <si>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</si>
  <si>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</si>
  <si>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</si>
  <si>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</si>
  <si>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</si>
  <si>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</si>
  <si>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</si>
  <si>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</si>
  <si>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</si>
  <si>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</si>
  <si>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</si>
  <si>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</si>
  <si>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</si>
  <si>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</si>
  <si>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</si>
  <si>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</si>
  <si>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</si>
  <si>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</si>
  <si>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</si>
  <si>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</si>
  <si>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</si>
  <si>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</si>
  <si>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</si>
  <si>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</si>
  <si>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</si>
  <si>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</si>
  <si>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</si>
  <si>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</si>
  <si>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</si>
  <si>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</si>
  <si>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</si>
  <si>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</si>
  <si>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</si>
  <si>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</si>
  <si>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</si>
  <si>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</si>
  <si>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</si>
  <si>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</si>
  <si>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</si>
  <si>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</si>
  <si>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</si>
  <si>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</si>
  <si>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</si>
  <si>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</si>
  <si>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</si>
  <si>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</si>
  <si>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</si>
  <si>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</si>
  <si>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</si>
  <si>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</si>
  <si>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</si>
  <si>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</si>
  <si>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</si>
  <si>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</si>
  <si>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</si>
  <si>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</si>
  <si>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</si>
  <si>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</si>
  <si>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</si>
  <si>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</si>
  <si>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</si>
  <si>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</si>
  <si>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</si>
  <si>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</si>
  <si>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</si>
  <si>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</si>
  <si>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</si>
  <si>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</si>
  <si>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</si>
  <si>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</si>
  <si>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</si>
  <si>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</si>
  <si>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</si>
  <si>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</si>
  <si>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</si>
  <si>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</si>
  <si>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</si>
  <si>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</si>
  <si>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</si>
  <si>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</si>
  <si>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</si>
  <si>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</si>
  <si>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</si>
  <si>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</si>
  <si>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</si>
  <si>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</si>
  <si>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</si>
  <si>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</si>
  <si>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</si>
  <si>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</si>
  <si>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</si>
  <si>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</si>
  <si>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</si>
  <si>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</si>
  <si>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</si>
  <si>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</si>
  <si>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</si>
  <si>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</si>
  <si>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</si>
  <si>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</si>
  <si>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</si>
  <si>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</si>
  <si>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</si>
  <si>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</si>
  <si>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</si>
  <si>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</si>
  <si>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</si>
  <si>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</si>
  <si>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</si>
  <si>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</si>
  <si>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</si>
  <si>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</si>
  <si>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</si>
  <si>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</si>
  <si>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</si>
  <si>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</si>
  <si>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</si>
  <si>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</si>
  <si>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</si>
  <si>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</si>
  <si>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</si>
  <si>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</si>
  <si>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</si>
  <si>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</si>
  <si>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</si>
  <si>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</si>
  <si>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</si>
  <si>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</si>
  <si>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</si>
  <si>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</si>
  <si>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</si>
  <si>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</si>
  <si>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</si>
  <si>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</si>
  <si>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</si>
  <si>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</si>
  <si>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</si>
  <si>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</si>
  <si>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</si>
  <si>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</si>
  <si>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</si>
  <si>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</si>
  <si>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</si>
  <si>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</si>
  <si>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</si>
  <si>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</si>
  <si>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</si>
  <si>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</si>
  <si>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</si>
  <si>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</si>
  <si>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</si>
  <si>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</si>
  <si>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</si>
  <si>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</si>
  <si>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</si>
  <si>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</si>
  <si>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</si>
  <si>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</si>
  <si>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</si>
  <si>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</si>
  <si>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</si>
  <si>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</si>
  <si>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</si>
  <si>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</si>
  <si>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</si>
  <si>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</si>
  <si>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</si>
  <si>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</si>
  <si>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</si>
  <si>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</si>
  <si>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</si>
  <si>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</si>
  <si>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</si>
  <si>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</si>
  <si>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</si>
  <si>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</si>
  <si>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</si>
  <si>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</si>
  <si>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</si>
  <si>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</si>
  <si>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</si>
  <si>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</si>
  <si>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</si>
  <si>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</si>
  <si>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</si>
  <si>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</si>
  <si>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</si>
  <si>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</si>
  <si>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</si>
  <si>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</si>
  <si>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</si>
  <si>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</si>
  <si>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</si>
  <si>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</si>
  <si>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</si>
  <si>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</si>
  <si>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</si>
  <si>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</si>
  <si>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</si>
  <si>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</si>
  <si>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</si>
  <si>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</si>
  <si>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</si>
  <si>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</si>
  <si>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</si>
  <si>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</si>
  <si>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</si>
  <si>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</si>
  <si>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</si>
  <si>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</si>
  <si>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</si>
  <si>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</si>
  <si>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</si>
  <si>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</si>
  <si>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</si>
  <si>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</si>
  <si>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</si>
  <si>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</si>
  <si>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</si>
  <si>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</si>
  <si>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</si>
  <si>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</si>
  <si>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</si>
  <si>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</si>
  <si>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</si>
  <si>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</si>
  <si>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</si>
  <si>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</si>
  <si>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</si>
  <si>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</si>
  <si>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</si>
  <si>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</si>
  <si>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</si>
  <si>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</si>
  <si>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</si>
  <si>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</si>
  <si>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</si>
  <si>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</si>
  <si>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</si>
  <si>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</si>
  <si>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</si>
  <si>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</si>
  <si>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</si>
  <si>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</si>
  <si>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</si>
  <si>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</si>
  <si>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</si>
  <si>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</si>
  <si>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</si>
  <si>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</si>
  <si>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</si>
  <si>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</si>
  <si>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</si>
  <si>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</si>
  <si>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</si>
  <si>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</si>
  <si>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</si>
  <si>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</si>
  <si>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</si>
  <si>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</si>
  <si>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</si>
  <si>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</si>
  <si>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</si>
  <si>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</si>
  <si>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</si>
  <si>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</si>
  <si>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</si>
  <si>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</si>
  <si>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</si>
  <si>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</si>
  <si>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</si>
  <si>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</si>
  <si>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</si>
  <si>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</si>
  <si>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</si>
  <si>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</si>
  <si>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</si>
  <si>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</si>
  <si>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</si>
  <si>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</si>
  <si>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</si>
  <si>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</si>
  <si>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</si>
  <si>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</si>
  <si>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</si>
  <si>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</si>
  <si>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</si>
  <si>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</si>
  <si>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</si>
  <si>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</si>
  <si>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</si>
  <si>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</si>
  <si>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</si>
  <si>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</si>
  <si>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</si>
  <si>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</si>
  <si>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</si>
  <si>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</si>
  <si>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</si>
  <si>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</si>
  <si>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</si>
  <si>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</si>
  <si>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</si>
  <si>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</si>
  <si>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</si>
  <si>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</si>
  <si>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</si>
  <si>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</si>
  <si>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</si>
  <si>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</si>
  <si>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</si>
  <si>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</si>
  <si>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</si>
  <si>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</si>
  <si>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</si>
  <si>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</si>
  <si>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</si>
  <si>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</si>
  <si>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</si>
  <si>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</si>
  <si>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</si>
  <si>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</si>
  <si>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</si>
  <si>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</si>
  <si>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</si>
  <si>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</si>
  <si>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</si>
  <si>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</si>
  <si>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</si>
  <si>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</si>
  <si>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</si>
  <si>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</si>
  <si>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</si>
  <si>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</si>
  <si>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</si>
  <si>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</si>
  <si>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</si>
  <si>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</si>
  <si>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</si>
  <si>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</si>
  <si>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</si>
  <si>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</si>
  <si>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</si>
  <si>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</si>
  <si>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</si>
  <si>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</si>
  <si>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</si>
  <si>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</si>
  <si>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</si>
  <si>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</si>
  <si>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</si>
  <si>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</si>
  <si>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</si>
  <si>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</si>
  <si>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</si>
  <si>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</si>
  <si>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</si>
  <si>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</si>
  <si>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</si>
  <si>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</si>
  <si>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</si>
  <si>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</si>
  <si>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</si>
  <si>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</si>
  <si>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</si>
  <si>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</si>
  <si>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</si>
  <si>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</si>
  <si>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</si>
  <si>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</si>
  <si>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</si>
  <si>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</si>
  <si>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</si>
  <si>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</si>
  <si>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</si>
  <si>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</si>
  <si>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</si>
  <si>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</si>
  <si>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</si>
  <si>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</si>
  <si>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</si>
  <si>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</si>
  <si>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</si>
  <si>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</si>
  <si>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</si>
  <si>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</si>
  <si>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</si>
  <si>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</si>
  <si>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</si>
  <si>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</si>
  <si>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</si>
  <si>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</si>
  <si>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</si>
  <si>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</si>
  <si>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</si>
  <si>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</si>
  <si>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</si>
  <si>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</si>
  <si>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</si>
  <si>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</si>
  <si>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</si>
  <si>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</si>
  <si>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</si>
  <si>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</si>
  <si>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</si>
  <si>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</si>
  <si>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</si>
  <si>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</si>
  <si>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</si>
  <si>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</si>
  <si>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</si>
  <si>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</si>
  <si>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</si>
  <si>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</si>
  <si>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</si>
  <si>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</si>
  <si>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</si>
  <si>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</si>
  <si>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</si>
  <si>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</si>
  <si>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</si>
  <si>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</si>
  <si>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</si>
  <si>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</si>
  <si>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</si>
  <si>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</si>
  <si>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</si>
  <si>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</si>
  <si>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</si>
  <si>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</si>
  <si>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</si>
  <si>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</si>
  <si>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</si>
  <si>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</si>
  <si>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</si>
  <si>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</si>
  <si>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</si>
  <si>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</si>
  <si>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</si>
  <si>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</si>
  <si>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</si>
  <si>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</si>
  <si>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</si>
  <si>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</si>
  <si>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</si>
  <si>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</si>
  <si>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</si>
  <si>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</si>
  <si>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</si>
  <si>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</si>
  <si>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</si>
  <si>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</si>
  <si>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</si>
  <si>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</si>
  <si>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</si>
  <si>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</si>
  <si>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</si>
  <si>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</si>
  <si>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</si>
  <si>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</si>
  <si>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</si>
  <si>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</si>
  <si>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</si>
  <si>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</si>
  <si>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</si>
  <si>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</si>
  <si>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</si>
  <si>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</si>
  <si>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</si>
  <si>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</si>
  <si>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</si>
  <si>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</si>
  <si>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</si>
  <si>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</si>
  <si>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</si>
  <si>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</si>
  <si>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</si>
  <si>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</si>
  <si>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</si>
  <si>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</si>
  <si>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</si>
  <si>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</si>
  <si>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</si>
  <si>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</si>
  <si>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</si>
  <si>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</si>
  <si>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</si>
  <si>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</si>
  <si>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</si>
  <si>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</si>
  <si>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</si>
  <si>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</si>
  <si>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</si>
  <si>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</si>
  <si>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</si>
  <si>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</si>
  <si>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</si>
  <si>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</si>
  <si>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</si>
  <si>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</si>
  <si>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</si>
  <si>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</si>
  <si>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</si>
  <si>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</si>
  <si>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</si>
  <si>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</si>
  <si>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</si>
  <si>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</si>
  <si>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</si>
  <si>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</si>
  <si>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</si>
  <si>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</si>
  <si>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</si>
  <si>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</si>
  <si>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</si>
  <si>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</si>
  <si>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</si>
  <si>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</si>
  <si>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</si>
  <si>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</si>
  <si>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</si>
  <si>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</si>
  <si>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</si>
  <si>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</si>
  <si>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</si>
  <si>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</si>
  <si>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</si>
  <si>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</si>
  <si>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</si>
  <si>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</si>
  <si>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</si>
  <si>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</si>
  <si>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</si>
  <si>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</si>
  <si>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</si>
  <si>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</si>
  <si>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</si>
  <si>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</si>
  <si>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</si>
  <si>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</si>
  <si>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</si>
  <si>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</si>
  <si>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</si>
  <si>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</si>
  <si>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</si>
  <si>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</si>
  <si>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</si>
  <si>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</si>
  <si>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</si>
  <si>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</si>
  <si>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</si>
  <si>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</si>
  <si>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</si>
  <si>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</si>
  <si>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</si>
  <si>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</si>
  <si>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</si>
  <si>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</si>
  <si>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</si>
  <si>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</si>
  <si>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</si>
  <si>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</si>
  <si>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</si>
  <si>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</si>
  <si>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</si>
  <si>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</si>
  <si>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</si>
  <si>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</si>
  <si>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</si>
  <si>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</si>
  <si>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</si>
  <si>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</si>
  <si>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</si>
  <si>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</si>
  <si>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</si>
  <si>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</si>
  <si>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</si>
  <si>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</si>
  <si>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</si>
  <si>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</si>
  <si>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</si>
  <si>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</si>
  <si>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</si>
  <si>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</si>
  <si>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</si>
  <si>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</si>
  <si>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</si>
  <si>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</si>
  <si>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</si>
  <si>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</si>
  <si>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</si>
  <si>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</si>
  <si>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</si>
  <si>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</si>
  <si>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</si>
  <si>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</si>
  <si>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</si>
  <si>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</si>
  <si>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</si>
  <si>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</si>
  <si>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</si>
  <si>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</si>
  <si>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</si>
  <si>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</si>
  <si>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</si>
  <si>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</si>
  <si>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</si>
  <si>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</si>
  <si>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</si>
  <si>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</si>
  <si>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</si>
  <si>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</si>
  <si>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</si>
  <si>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</si>
  <si>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</si>
  <si>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</si>
  <si>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</si>
  <si>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</si>
  <si>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</si>
  <si>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</si>
  <si>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</si>
  <si>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</si>
  <si>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</si>
  <si>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</si>
  <si>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</si>
  <si>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</si>
  <si>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</si>
  <si>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</si>
  <si>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</si>
  <si>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</si>
  <si>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</si>
  <si>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</si>
  <si>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</si>
  <si>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</si>
  <si>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</si>
  <si>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</si>
  <si>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</si>
  <si>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</si>
  <si>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</si>
  <si>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</si>
  <si>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</si>
  <si>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</si>
  <si>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</si>
  <si>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</si>
  <si>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</si>
  <si>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</si>
  <si>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</si>
  <si>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</si>
  <si>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</si>
  <si>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</si>
  <si>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</si>
  <si>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</si>
  <si>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</si>
  <si>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</si>
  <si>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</si>
  <si>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</si>
  <si>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</si>
  <si>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</si>
  <si>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</si>
  <si>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</si>
  <si>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</si>
  <si>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</si>
  <si>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</si>
  <si>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</si>
  <si>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</si>
  <si>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</si>
  <si>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</si>
  <si>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</si>
  <si>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</si>
  <si>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</si>
  <si>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</si>
  <si>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</si>
  <si>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</si>
  <si>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</si>
  <si>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</si>
  <si>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</si>
  <si>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</si>
  <si>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</si>
  <si>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</si>
  <si>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</si>
  <si>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</si>
  <si>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</si>
  <si>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</si>
  <si>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</si>
  <si>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</si>
  <si>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</si>
  <si>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</si>
  <si>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</si>
  <si>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</si>
  <si>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</si>
  <si>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</si>
  <si>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</si>
  <si>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</si>
  <si>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</si>
  <si>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</si>
  <si>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</si>
  <si>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</si>
  <si>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</si>
  <si>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</si>
  <si>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</si>
  <si>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</si>
  <si>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</si>
  <si>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</si>
  <si>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</si>
  <si>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</si>
  <si>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</si>
  <si>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</si>
  <si>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</si>
  <si>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</si>
  <si>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</si>
  <si>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</si>
  <si>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</si>
  <si>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</si>
  <si>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</si>
  <si>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</si>
  <si>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</si>
  <si>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</si>
  <si>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</si>
  <si>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</si>
  <si>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</si>
  <si>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</si>
  <si>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</si>
  <si>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</si>
  <si>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</si>
  <si>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</si>
  <si>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</si>
  <si>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</si>
  <si>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</si>
  <si>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</si>
  <si>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</si>
  <si>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</si>
  <si>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</si>
  <si>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</si>
  <si>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</si>
  <si>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</si>
  <si>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</si>
  <si>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</si>
  <si>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</si>
  <si>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</si>
  <si>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</si>
  <si>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</si>
  <si>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</si>
  <si>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</si>
  <si>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</si>
  <si>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</si>
  <si>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</si>
  <si>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</si>
  <si>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</si>
  <si>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</si>
  <si>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</si>
  <si>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</si>
  <si>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</si>
  <si>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</si>
  <si>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</si>
  <si>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</si>
  <si>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</si>
  <si>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</si>
  <si>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</si>
  <si>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</si>
  <si>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</si>
  <si>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</si>
  <si>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</si>
  <si>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</si>
  <si>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</si>
  <si>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</si>
  <si>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</si>
  <si>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</si>
  <si>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</si>
  <si>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</si>
  <si>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</si>
  <si>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</si>
  <si>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</si>
  <si>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</si>
  <si>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</si>
  <si>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</si>
  <si>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</si>
  <si>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</si>
  <si>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</si>
  <si>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</si>
  <si>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</si>
  <si>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</si>
  <si>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</si>
  <si>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</si>
  <si>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</si>
  <si>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</si>
  <si>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</si>
  <si>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</si>
  <si>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</si>
  <si>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</si>
  <si>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</si>
  <si>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</si>
  <si>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</si>
  <si>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</si>
  <si>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</si>
  <si>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</si>
  <si>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</si>
  <si>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</si>
  <si>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</si>
  <si>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</si>
  <si>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</si>
  <si>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</si>
  <si>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</si>
  <si>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</si>
  <si>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</si>
  <si>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</si>
  <si>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</si>
  <si>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</si>
  <si>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</si>
  <si>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</si>
  <si>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</si>
  <si>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</si>
  <si>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</si>
  <si>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</si>
  <si>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</si>
  <si>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</si>
  <si>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</si>
  <si>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</si>
  <si>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</si>
  <si>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</si>
  <si>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</si>
  <si>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</si>
  <si>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</si>
  <si>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</si>
  <si>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</si>
  <si>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</si>
  <si>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</si>
  <si>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</si>
  <si>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</si>
  <si>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</si>
  <si>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</si>
  <si>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</si>
  <si>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</si>
  <si>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</si>
  <si>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</si>
  <si>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</si>
  <si>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</si>
  <si>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</si>
  <si>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</si>
  <si>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</si>
  <si>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</si>
  <si>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</si>
  <si>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</si>
  <si>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</si>
  <si>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</si>
  <si>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</si>
  <si>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</si>
  <si>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</si>
  <si>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</si>
  <si>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</si>
  <si>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</si>
  <si>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</si>
  <si>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</si>
  <si>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</si>
  <si>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</si>
  <si>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</si>
  <si>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</si>
  <si>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</si>
  <si>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</si>
  <si>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</si>
  <si>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</si>
  <si>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</si>
  <si>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</si>
  <si>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</si>
  <si>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</si>
  <si>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</si>
  <si>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</si>
  <si>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</si>
  <si>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</si>
  <si>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</si>
  <si>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</si>
  <si>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</si>
  <si>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</si>
  <si>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</si>
  <si>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</si>
  <si>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</si>
  <si>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</si>
  <si>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</si>
  <si>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</si>
  <si>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</si>
  <si>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</si>
  <si>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</si>
  <si>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</si>
  <si>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</si>
  <si>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</si>
  <si>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</si>
  <si>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</si>
  <si>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</si>
  <si>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</si>
  <si>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</si>
  <si>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</si>
  <si>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</si>
  <si>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</si>
  <si>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</si>
  <si>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</si>
  <si>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</si>
  <si>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</si>
  <si>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</si>
  <si>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</si>
  <si>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</si>
  <si>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</si>
  <si>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</si>
  <si>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</si>
  <si>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</si>
  <si>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</si>
  <si>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</si>
  <si>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</si>
  <si>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</si>
  <si>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</si>
  <si>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</si>
  <si>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</si>
  <si>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</si>
  <si>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</si>
  <si>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</si>
  <si>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</si>
  <si>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</si>
  <si>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</si>
  <si>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</si>
  <si>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</si>
  <si>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</si>
  <si>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</si>
  <si>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</si>
  <si>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</si>
  <si>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</si>
  <si>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</si>
  <si>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</si>
  <si>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</si>
  <si>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</si>
  <si>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</si>
  <si>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</si>
  <si>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</si>
  <si>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</si>
  <si>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</si>
  <si>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</si>
  <si>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</si>
  <si>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</si>
  <si>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</si>
  <si>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</si>
  <si>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</si>
  <si>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</si>
  <si>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</si>
  <si>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</si>
  <si>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</si>
  <si>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</si>
  <si>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</si>
  <si>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</si>
  <si>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</si>
  <si>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</si>
  <si>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</si>
  <si>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</si>
  <si>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</si>
  <si>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</si>
  <si>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</si>
  <si>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</si>
  <si>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</si>
  <si>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</si>
  <si>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</si>
  <si>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</si>
  <si>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</si>
  <si>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</si>
  <si>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</si>
  <si>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</si>
  <si>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</si>
  <si>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</si>
  <si>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</si>
  <si>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</si>
  <si>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</si>
  <si>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</si>
  <si>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</si>
  <si>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</si>
  <si>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</si>
  <si>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</si>
  <si>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</si>
  <si>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</si>
  <si>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</si>
  <si>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</si>
  <si>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</si>
  <si>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</si>
  <si>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</si>
  <si>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</si>
  <si>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</si>
  <si>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</si>
  <si>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</si>
  <si>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</si>
  <si>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</si>
  <si>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</si>
  <si>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</si>
  <si>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</si>
  <si>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</si>
  <si>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</si>
  <si>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</si>
  <si>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</si>
  <si>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</si>
  <si>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</si>
  <si>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</si>
  <si>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</si>
  <si>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</si>
  <si>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</si>
  <si>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</si>
  <si>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</si>
  <si>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</si>
  <si>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</si>
  <si>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</si>
  <si>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</si>
  <si>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</si>
  <si>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</si>
  <si>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</si>
  <si>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</si>
  <si>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</si>
  <si>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</si>
  <si>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</si>
  <si>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</si>
  <si>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</si>
  <si>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</si>
  <si>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</si>
  <si>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</si>
  <si>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</si>
  <si>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</si>
  <si>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</si>
  <si>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</si>
  <si>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</si>
  <si>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</si>
  <si>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</si>
  <si>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</si>
  <si>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</si>
  <si>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</si>
  <si>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</si>
  <si>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</si>
  <si>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</si>
  <si>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</si>
  <si>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</si>
  <si>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</si>
  <si>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</si>
  <si>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</si>
  <si>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</si>
  <si>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</si>
  <si>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</si>
  <si>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</si>
  <si>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</si>
  <si>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</si>
  <si>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</si>
  <si>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</si>
  <si>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</si>
  <si>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</si>
  <si>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</si>
  <si>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</si>
  <si>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</si>
  <si>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</si>
  <si>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</si>
  <si>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</si>
  <si>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</si>
  <si>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</si>
  <si>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</si>
  <si>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</si>
  <si>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</si>
  <si>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</si>
  <si>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</si>
  <si>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</si>
  <si>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</si>
  <si>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</si>
  <si>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</si>
  <si>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</si>
  <si>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</si>
  <si>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</si>
  <si>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</si>
  <si>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</si>
  <si>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</si>
  <si>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</si>
  <si>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</si>
  <si>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</si>
  <si>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</si>
  <si>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</si>
  <si>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</si>
  <si>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</si>
  <si>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</si>
  <si>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</si>
  <si>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</si>
  <si>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</si>
  <si>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</si>
  <si>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</si>
  <si>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</si>
  <si>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</si>
  <si>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</si>
  <si>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</si>
  <si>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</si>
  <si>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</si>
  <si>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</si>
  <si>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</si>
  <si>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</si>
  <si>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</si>
  <si>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</si>
  <si>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</si>
  <si>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</si>
  <si>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</si>
  <si>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</si>
  <si>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</si>
  <si>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</si>
  <si>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</si>
  <si>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</si>
  <si>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</si>
  <si>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</si>
  <si>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</si>
  <si>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</si>
  <si>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</si>
  <si>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</si>
  <si>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</si>
  <si>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</si>
  <si>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</si>
  <si>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</si>
  <si>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</si>
  <si>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</si>
  <si>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</si>
  <si>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</si>
  <si>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</si>
  <si>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</si>
  <si>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</si>
  <si>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</si>
  <si>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</si>
  <si>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</si>
  <si>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</si>
  <si>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</si>
  <si>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</si>
  <si>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</si>
  <si>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</si>
  <si>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</si>
  <si>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</si>
  <si>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</si>
  <si>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</si>
  <si>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</si>
  <si>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</si>
  <si>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</si>
  <si>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</si>
  <si>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</si>
  <si>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</si>
  <si>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</si>
  <si>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</si>
  <si>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</si>
  <si>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</si>
  <si>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</si>
  <si>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</si>
  <si>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</si>
  <si>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</si>
  <si>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</si>
  <si>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</si>
  <si>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</si>
  <si>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</si>
  <si>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</si>
  <si>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</si>
  <si>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</si>
  <si>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</si>
  <si>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</si>
  <si>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</si>
  <si>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</si>
  <si>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</si>
  <si>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</si>
  <si>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</si>
  <si>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</si>
  <si>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</si>
  <si>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</si>
  <si>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</si>
  <si>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</si>
  <si>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</si>
  <si>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</si>
  <si>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</si>
  <si>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</si>
  <si>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</si>
  <si>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</si>
  <si>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</si>
  <si>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</si>
  <si>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</si>
  <si>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</si>
  <si>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</si>
  <si>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</si>
  <si>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</si>
  <si>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</si>
  <si>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</si>
  <si>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</si>
  <si>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</si>
  <si>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</si>
  <si>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</si>
  <si>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</si>
  <si>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</si>
  <si>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</si>
  <si>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</si>
  <si>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</si>
  <si>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</si>
  <si>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</si>
  <si>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</si>
  <si>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</si>
  <si>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</si>
  <si>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</si>
  <si>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</si>
  <si>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</si>
  <si>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</si>
  <si>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</si>
  <si>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</si>
  <si>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</si>
  <si>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</si>
  <si>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</si>
  <si>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</si>
  <si>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</si>
  <si>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</si>
  <si>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</si>
  <si>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</si>
  <si>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</si>
  <si>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</si>
  <si>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</si>
  <si>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</si>
  <si>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</si>
  <si>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</si>
  <si>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</si>
  <si>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</si>
  <si>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</si>
  <si>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</si>
  <si>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</si>
  <si>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</si>
  <si>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</si>
  <si>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</si>
  <si>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</si>
  <si>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</si>
  <si>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</si>
  <si>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</si>
  <si>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</si>
  <si>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</si>
  <si>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</si>
  <si>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</si>
  <si>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</si>
  <si>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</si>
  <si>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</si>
  <si>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</si>
  <si>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</si>
  <si>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</si>
  <si>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</si>
  <si>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</si>
  <si>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</si>
  <si>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</si>
  <si>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</si>
  <si>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</si>
  <si>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</si>
  <si>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</si>
  <si>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</si>
  <si>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</si>
  <si>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</si>
  <si>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</si>
  <si>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</si>
  <si>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</si>
  <si>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</si>
  <si>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</si>
  <si>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</si>
  <si>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</si>
  <si>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</si>
  <si>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</si>
  <si>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</si>
  <si>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</si>
  <si>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</si>
  <si>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</si>
  <si>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</si>
  <si>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</si>
  <si>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</si>
  <si>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</si>
  <si>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</si>
  <si>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</si>
  <si>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</si>
  <si>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</si>
  <si>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</si>
  <si>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</si>
  <si>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</si>
  <si>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</si>
  <si>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</si>
  <si>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</si>
  <si>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</si>
  <si>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</si>
  <si>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</si>
  <si>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</si>
  <si>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</si>
  <si>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</si>
  <si>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</si>
  <si>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</si>
  <si>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</si>
  <si>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</si>
  <si>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</si>
  <si>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</si>
  <si>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</si>
  <si>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</si>
  <si>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</si>
  <si>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</si>
  <si>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</si>
  <si>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</si>
  <si>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</si>
  <si>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</si>
  <si>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</si>
  <si>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</si>
  <si>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</si>
  <si>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</si>
  <si>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</si>
  <si>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</si>
  <si>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</si>
  <si>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</si>
  <si>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</si>
  <si>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</si>
  <si>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</si>
  <si>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</si>
  <si>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</si>
  <si>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</si>
  <si>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</si>
  <si>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</si>
  <si>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</si>
  <si>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</si>
  <si>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</si>
  <si>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</si>
  <si>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</si>
  <si>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</si>
  <si>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</si>
  <si>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</si>
  <si>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</si>
  <si>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</si>
  <si>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</si>
  <si>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</si>
  <si>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</si>
  <si>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</si>
  <si>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</si>
  <si>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</si>
  <si>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</si>
  <si>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</si>
  <si>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</si>
  <si>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</si>
  <si>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</si>
  <si>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</si>
  <si>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</si>
  <si>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</si>
  <si>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</si>
  <si>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</si>
  <si>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</si>
  <si>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</si>
  <si>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</si>
  <si>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</si>
  <si>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</si>
  <si>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</si>
  <si>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</si>
  <si>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</si>
  <si>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</si>
  <si>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</si>
  <si>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</si>
  <si>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</si>
  <si>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</si>
  <si>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</si>
  <si>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</si>
  <si>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</si>
  <si>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</si>
  <si>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</si>
  <si>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</si>
  <si>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</si>
  <si>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</si>
  <si>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</si>
  <si>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</si>
  <si>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</si>
  <si>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</si>
  <si>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</si>
  <si>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</si>
  <si>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</si>
  <si>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</si>
  <si>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</si>
  <si>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</si>
  <si>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</si>
  <si>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</si>
  <si>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</si>
  <si>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</si>
  <si>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</si>
  <si>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</si>
  <si>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</si>
  <si>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</si>
  <si>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</si>
  <si>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</si>
  <si>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</si>
  <si>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</si>
  <si>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</si>
  <si>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</si>
  <si>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</si>
  <si>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</si>
  <si>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</si>
  <si>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</si>
  <si>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</si>
  <si>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</si>
  <si>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</si>
  <si>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</si>
  <si>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</si>
  <si>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</si>
  <si>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</si>
  <si>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</si>
  <si>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</si>
  <si>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</si>
  <si>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</si>
  <si>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</si>
  <si>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</si>
  <si>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</si>
  <si>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</si>
  <si>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</si>
  <si>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</si>
  <si>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</si>
  <si>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</si>
  <si>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</si>
  <si>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</si>
  <si>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</si>
  <si>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</si>
  <si>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</si>
  <si>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</si>
  <si>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</si>
  <si>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</si>
  <si>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</si>
  <si>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</si>
  <si>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</si>
  <si>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</si>
  <si>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</si>
  <si>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</si>
  <si>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</si>
  <si>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</si>
  <si>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</si>
  <si>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</si>
  <si>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</si>
  <si>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</si>
  <si>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</si>
  <si>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</si>
  <si>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</si>
  <si>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</si>
  <si>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</si>
  <si>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</si>
  <si>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</si>
  <si>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</si>
  <si>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</si>
  <si>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</si>
  <si>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</si>
  <si>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</si>
  <si>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</si>
  <si>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</si>
  <si>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</si>
  <si>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</si>
  <si>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</si>
  <si>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</si>
  <si>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</si>
  <si>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</si>
  <si>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</si>
  <si>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</si>
  <si>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</si>
  <si>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</si>
  <si>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</si>
  <si>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</si>
  <si>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</si>
  <si>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</si>
  <si>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</si>
  <si>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</si>
  <si>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</si>
  <si>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</si>
  <si>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</si>
  <si>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</si>
  <si>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</si>
  <si>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</si>
  <si>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</si>
  <si>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</si>
  <si>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</si>
  <si>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</si>
  <si>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</si>
  <si>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</si>
  <si>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</si>
  <si>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</si>
  <si>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</si>
  <si>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</si>
  <si>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</si>
  <si>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</si>
  <si>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</si>
  <si>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</si>
  <si>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</si>
  <si>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</si>
  <si>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</si>
  <si>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</si>
  <si>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</si>
  <si>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</si>
  <si>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</si>
  <si>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</si>
  <si>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</si>
  <si>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</si>
  <si>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</si>
  <si>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</si>
  <si>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</si>
  <si>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</si>
  <si>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</si>
  <si>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</si>
  <si>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</si>
  <si>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</si>
  <si>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</si>
  <si>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</si>
  <si>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</si>
  <si>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</si>
  <si>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</si>
  <si>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</si>
  <si>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</si>
  <si>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</si>
  <si>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</si>
  <si>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</si>
  <si>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</si>
  <si>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</si>
  <si>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</si>
  <si>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</si>
  <si>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</si>
  <si>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</si>
  <si>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</si>
  <si>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</si>
  <si>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</si>
  <si>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</si>
  <si>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</si>
  <si>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</si>
  <si>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</si>
  <si>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</si>
  <si>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</si>
  <si>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</si>
  <si>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</si>
  <si>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</si>
  <si>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</si>
  <si>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</si>
  <si>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</si>
  <si>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</si>
  <si>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</si>
  <si>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</si>
  <si>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</si>
  <si>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</si>
  <si>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</si>
  <si>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</si>
  <si>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</si>
  <si>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</si>
  <si>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</si>
  <si>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</si>
  <si>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</si>
  <si>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</si>
  <si>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</si>
  <si>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</si>
  <si>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</si>
  <si>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</si>
  <si>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</si>
  <si>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</si>
  <si>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</si>
  <si>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</si>
  <si>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</si>
  <si>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</si>
  <si>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</si>
  <si>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</si>
  <si>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</si>
  <si>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</si>
  <si>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</si>
  <si>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</si>
  <si>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</si>
  <si>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</si>
  <si>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</si>
  <si>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</si>
  <si>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</si>
  <si>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</si>
  <si>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</si>
  <si>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</si>
  <si>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</si>
  <si>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</si>
  <si>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</si>
  <si>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</si>
  <si>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</si>
  <si>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</si>
  <si>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</si>
  <si>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</si>
  <si>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</si>
  <si>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</si>
  <si>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</si>
  <si>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</si>
  <si>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</si>
  <si>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</si>
  <si>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</si>
  <si>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</si>
  <si>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</si>
  <si>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</si>
  <si>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</si>
  <si>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</si>
  <si>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</si>
  <si>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</si>
  <si>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</si>
  <si>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</si>
  <si>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</si>
  <si>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</si>
  <si>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</si>
  <si>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</si>
  <si>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</si>
  <si>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</si>
  <si>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</si>
  <si>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</si>
  <si>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</si>
  <si>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</si>
  <si>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</si>
  <si>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</si>
  <si>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</si>
  <si>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</si>
  <si>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</si>
  <si>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</si>
  <si>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</si>
  <si>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</si>
  <si>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</si>
  <si>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</si>
  <si>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</si>
  <si>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</si>
  <si>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</si>
  <si>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</si>
  <si>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</si>
  <si>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</si>
  <si>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</si>
  <si>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</si>
  <si>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</si>
  <si>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</si>
  <si>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</si>
  <si>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</si>
  <si>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</si>
  <si>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</si>
  <si>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</si>
  <si>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</si>
  <si>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</si>
  <si>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</si>
  <si>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</si>
  <si>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</si>
  <si>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</si>
  <si>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</si>
  <si>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</si>
  <si>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</si>
  <si>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</si>
  <si>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</si>
  <si>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</si>
  <si>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</si>
  <si>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</si>
  <si>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</si>
  <si>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</si>
  <si>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</si>
  <si>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</si>
  <si>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</si>
  <si>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</si>
  <si>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</si>
  <si>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</si>
  <si>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</si>
  <si>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</si>
  <si>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</si>
  <si>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</si>
  <si>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</si>
  <si>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</si>
  <si>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</si>
  <si>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</si>
  <si>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</si>
  <si>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</si>
  <si>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</si>
  <si>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</si>
  <si>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</si>
  <si>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</si>
  <si>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</si>
  <si>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</si>
  <si>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</si>
  <si>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</si>
  <si>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</si>
  <si>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</si>
  <si>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</si>
  <si>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</si>
  <si>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</si>
  <si>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</si>
  <si>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</si>
  <si>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</si>
  <si>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</si>
  <si>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</si>
  <si>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</si>
  <si>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</si>
  <si>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</si>
  <si>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</si>
  <si>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</si>
  <si>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</si>
  <si>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</si>
  <si>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</si>
  <si>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</si>
  <si>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</si>
  <si>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</si>
  <si>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</si>
  <si>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</si>
  <si>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</si>
  <si>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</si>
  <si>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</si>
  <si>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</si>
  <si>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</si>
  <si>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</si>
  <si>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</si>
  <si>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</si>
  <si>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</si>
  <si>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</si>
  <si>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</si>
  <si>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</si>
  <si>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</si>
  <si>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</si>
  <si>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</si>
  <si>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</si>
  <si>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</si>
  <si>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</si>
  <si>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</si>
  <si>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</si>
  <si>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</si>
  <si>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</si>
  <si>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</si>
  <si>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</si>
  <si>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</si>
  <si>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</si>
  <si>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</si>
  <si>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</si>
  <si>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</si>
  <si>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</si>
  <si>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</si>
  <si>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</si>
  <si>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</si>
  <si>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</si>
  <si>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</si>
  <si>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</si>
  <si>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</si>
  <si>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</si>
  <si>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</si>
  <si>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</si>
  <si>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</si>
  <si>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</si>
  <si>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</si>
  <si>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</si>
  <si>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</si>
  <si>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</si>
  <si>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</si>
  <si>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</si>
  <si>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</si>
  <si>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</si>
  <si>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</si>
  <si>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</si>
  <si>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</si>
  <si>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</si>
  <si>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</si>
  <si>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</si>
  <si>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</si>
  <si>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</si>
  <si>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</si>
  <si>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</si>
  <si>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</si>
  <si>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</si>
  <si>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</si>
  <si>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</si>
  <si>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</si>
  <si>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</si>
  <si>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</si>
  <si>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</si>
  <si>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</si>
  <si>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</si>
  <si>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</si>
  <si>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</si>
  <si>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</si>
  <si>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</si>
  <si>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</si>
  <si>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</si>
  <si>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</si>
  <si>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</si>
  <si>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</si>
  <si>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</si>
  <si>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</si>
  <si>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</si>
  <si>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</si>
  <si>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</si>
  <si>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</si>
  <si>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</si>
  <si>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</si>
  <si>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</si>
  <si>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</si>
  <si>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</si>
  <si>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</si>
  <si>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</si>
  <si>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</si>
  <si>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</si>
  <si>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</si>
  <si>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</si>
  <si>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</si>
  <si>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</si>
  <si>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</si>
  <si>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</si>
  <si>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</si>
  <si>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</si>
  <si>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</si>
  <si>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</si>
  <si>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</si>
  <si>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</si>
  <si>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</si>
  <si>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</si>
  <si>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</si>
  <si>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</si>
  <si>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</si>
  <si>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</si>
  <si>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</si>
  <si>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</si>
  <si>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</si>
  <si>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</si>
  <si>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</si>
  <si>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</si>
  <si>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</si>
  <si>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</si>
  <si>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</si>
  <si>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</si>
  <si>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</si>
  <si>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</si>
  <si>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</si>
  <si>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</si>
  <si>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</si>
  <si>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</si>
  <si>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</si>
  <si>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</si>
  <si>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</si>
  <si>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</si>
  <si>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</si>
  <si>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</si>
  <si>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</si>
  <si>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</si>
  <si>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</si>
  <si>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</si>
  <si>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</si>
  <si>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</si>
  <si>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</si>
  <si>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</si>
  <si>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</si>
  <si>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</si>
  <si>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</si>
  <si>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</si>
  <si>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</si>
  <si>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</si>
  <si>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</si>
  <si>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</si>
  <si>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</si>
  <si>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</si>
  <si>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</si>
  <si>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</si>
  <si>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</si>
  <si>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</si>
  <si>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</si>
  <si>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</si>
  <si>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</si>
  <si>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</si>
  <si>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</si>
  <si>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</si>
  <si>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</si>
  <si>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</si>
  <si>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</si>
  <si>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</si>
  <si>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</si>
  <si>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</si>
  <si>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</si>
  <si>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</si>
  <si>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</si>
  <si>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</si>
  <si>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</si>
  <si>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</si>
  <si>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</si>
  <si>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</si>
  <si>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</si>
  <si>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</si>
  <si>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</si>
  <si>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</si>
  <si>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</si>
  <si>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</si>
  <si>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</si>
  <si>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</si>
  <si>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</si>
  <si>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</si>
  <si>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</si>
  <si>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</si>
  <si>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</si>
  <si>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</si>
  <si>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</si>
  <si>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</si>
  <si>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</si>
  <si>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</si>
  <si>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</si>
  <si>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</si>
  <si>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</si>
  <si>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</si>
  <si>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</si>
  <si>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</si>
  <si>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</si>
  <si>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</si>
  <si>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</si>
  <si>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</si>
  <si>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</si>
  <si>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</si>
  <si>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</si>
  <si>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</si>
  <si>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</si>
  <si>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</si>
  <si>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</si>
  <si>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</si>
  <si>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</si>
  <si>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</si>
  <si>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</si>
  <si>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</si>
  <si>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</si>
  <si>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</si>
  <si>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</si>
  <si>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</si>
  <si>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</si>
  <si>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</si>
  <si>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</si>
  <si>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</si>
  <si>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</si>
  <si>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</si>
  <si>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</si>
  <si>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</si>
  <si>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</si>
  <si>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</si>
  <si>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</si>
  <si>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</si>
  <si>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</si>
  <si>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</si>
  <si>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</si>
  <si>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</si>
  <si>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</si>
  <si>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</si>
  <si>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</si>
  <si>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</si>
  <si>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</si>
  <si>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</si>
  <si>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</si>
  <si>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</si>
  <si>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</si>
  <si>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</si>
  <si>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</si>
  <si>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</si>
  <si>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</si>
  <si>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</si>
  <si>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</si>
  <si>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</si>
  <si>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</si>
  <si>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</si>
  <si>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</si>
  <si>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</si>
  <si>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</si>
  <si>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</si>
  <si>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</si>
  <si>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</si>
  <si>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</si>
  <si>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</si>
  <si>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</si>
  <si>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</si>
  <si>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</si>
  <si>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</si>
  <si>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</si>
  <si>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</si>
  <si>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</si>
  <si>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</si>
  <si>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</si>
  <si>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</si>
  <si>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</si>
  <si>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</si>
  <si>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</si>
  <si>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</si>
  <si>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</si>
  <si>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</si>
  <si>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</si>
  <si>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</si>
  <si>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</si>
  <si>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</si>
  <si>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</si>
  <si>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</si>
  <si>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</si>
  <si>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</si>
  <si>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</si>
  <si>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</si>
  <si>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</si>
  <si>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</si>
  <si>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</si>
  <si>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</si>
  <si>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</si>
  <si>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</si>
  <si>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</si>
  <si>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</si>
  <si>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</si>
  <si>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</si>
  <si>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</si>
  <si>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</si>
  <si>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</si>
  <si>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</si>
  <si>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</si>
  <si>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</si>
  <si>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</si>
  <si>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</si>
  <si>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</si>
  <si>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</si>
  <si>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</si>
  <si>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</si>
  <si>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</si>
  <si>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</si>
  <si>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</si>
  <si>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</si>
  <si>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</si>
  <si>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</si>
  <si>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</si>
  <si>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</si>
  <si>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</si>
  <si>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</si>
  <si>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</si>
  <si>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</si>
  <si>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</si>
  <si>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</si>
  <si>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</si>
  <si>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</si>
  <si>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</si>
  <si>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</si>
  <si>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</si>
  <si>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</si>
  <si>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</si>
  <si>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</si>
  <si>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</si>
  <si>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</si>
  <si>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</si>
  <si>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</si>
  <si>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</si>
  <si>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</si>
  <si>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</si>
  <si>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</si>
  <si>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</si>
  <si>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</si>
  <si>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</si>
  <si>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</si>
  <si>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</si>
  <si>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</si>
  <si>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</si>
  <si>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</si>
  <si>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</si>
  <si>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</si>
  <si>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</si>
  <si>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</si>
  <si>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</si>
  <si>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</si>
  <si>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</si>
  <si>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</si>
  <si>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</si>
  <si>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</si>
  <si>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</si>
  <si>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</si>
  <si>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</si>
  <si>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</si>
  <si>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</si>
  <si>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</si>
  <si>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</si>
  <si>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</si>
  <si>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</si>
  <si>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</si>
  <si>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</si>
  <si>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</si>
  <si>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</si>
  <si>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</si>
  <si>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</si>
  <si>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</si>
  <si>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</si>
  <si>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</si>
  <si>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</si>
  <si>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</si>
  <si>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</si>
  <si>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</si>
  <si>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</si>
  <si>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</si>
  <si>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</si>
  <si>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</si>
  <si>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</si>
  <si>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</si>
  <si>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</si>
  <si>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</si>
  <si>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</si>
  <si>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</si>
  <si>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</si>
  <si>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</si>
  <si>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</si>
  <si>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</si>
  <si>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</si>
  <si>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</si>
  <si>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</si>
  <si>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</si>
  <si>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</si>
  <si>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</si>
  <si>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</si>
  <si>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</si>
  <si>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</si>
  <si>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</si>
  <si>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</si>
  <si>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</si>
  <si>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</si>
  <si>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</si>
  <si>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</si>
  <si>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</si>
  <si>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</si>
  <si>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</si>
  <si>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</si>
  <si>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</si>
  <si>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</si>
  <si>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</si>
  <si>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</si>
  <si>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</si>
  <si>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</si>
  <si>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</si>
  <si>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</si>
  <si>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</si>
  <si>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</si>
  <si>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</si>
  <si>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</si>
  <si>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</si>
  <si>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</si>
  <si>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</si>
  <si>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</si>
  <si>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</si>
  <si>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</si>
  <si>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</si>
  <si>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</si>
  <si>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</si>
  <si>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</si>
  <si>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</si>
  <si>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</si>
  <si>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</si>
  <si>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</si>
  <si>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</si>
  <si>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</si>
  <si>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</si>
  <si>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</si>
  <si>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</si>
  <si>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</si>
  <si>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</si>
  <si>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</si>
  <si>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</si>
  <si>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</si>
  <si>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</si>
  <si>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</si>
  <si>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</si>
  <si>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</si>
  <si>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</si>
  <si>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</si>
  <si>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</si>
  <si>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</si>
  <si>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</si>
  <si>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</si>
  <si>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</si>
  <si>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</si>
  <si>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</si>
  <si>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</si>
  <si>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</si>
  <si>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</si>
  <si>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</si>
  <si>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</si>
  <si>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</si>
  <si>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</si>
  <si>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</si>
  <si>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</si>
  <si>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</si>
  <si>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</si>
  <si>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</si>
  <si>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</si>
  <si>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</si>
  <si>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</si>
  <si>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</si>
  <si>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</si>
  <si>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</si>
  <si>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</si>
  <si>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</si>
  <si>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</si>
  <si>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</si>
  <si>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</si>
  <si>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</si>
  <si>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</si>
  <si>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</si>
  <si>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</si>
  <si>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</si>
  <si>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</si>
  <si>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</si>
  <si>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</si>
  <si>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</si>
  <si>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</si>
  <si>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</si>
  <si>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</si>
  <si>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</si>
  <si>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</si>
  <si>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</si>
  <si>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</si>
  <si>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</si>
  <si>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</si>
  <si>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</si>
  <si>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</si>
  <si>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</si>
  <si>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</si>
  <si>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</si>
  <si>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</si>
  <si>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</si>
  <si>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</si>
  <si>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</si>
  <si>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</si>
  <si>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</si>
  <si>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</si>
  <si>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</si>
  <si>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</si>
  <si>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</si>
  <si>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</si>
  <si>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</si>
  <si>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</si>
  <si>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</si>
  <si>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</si>
  <si>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</si>
  <si>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</si>
  <si>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</si>
  <si>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</si>
  <si>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</si>
  <si>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</si>
  <si>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</si>
  <si>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</si>
  <si>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</si>
  <si>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</si>
  <si>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</si>
  <si>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</si>
  <si>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</si>
  <si>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</si>
  <si>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</si>
  <si>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</si>
  <si>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</si>
  <si>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</si>
  <si>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</si>
  <si>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</si>
  <si>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</si>
  <si>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</si>
  <si>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</si>
  <si>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</si>
  <si>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</si>
  <si>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</si>
  <si>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</si>
  <si>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</si>
  <si>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</si>
  <si>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</si>
  <si>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</si>
  <si>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</si>
  <si>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</si>
  <si>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</si>
  <si>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</si>
  <si>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</si>
  <si>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</si>
  <si>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</si>
  <si>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</si>
  <si>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</si>
  <si>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</si>
  <si>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</si>
  <si>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</si>
  <si>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</si>
  <si>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</si>
  <si>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</si>
  <si>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</si>
  <si>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</si>
  <si>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</si>
  <si>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</si>
  <si>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</si>
  <si>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</si>
  <si>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</si>
  <si>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</si>
  <si>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</si>
  <si>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</si>
  <si>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</si>
  <si>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</si>
  <si>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</si>
  <si>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</si>
  <si>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</si>
  <si>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</si>
  <si>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</si>
  <si>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</si>
  <si>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</si>
  <si>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</si>
  <si>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</si>
  <si>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</si>
  <si>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</si>
  <si>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</si>
  <si>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</si>
  <si>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</si>
  <si>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</si>
  <si>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</si>
  <si>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</si>
  <si>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</si>
  <si>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</si>
  <si>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</si>
  <si>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</si>
  <si>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</si>
  <si>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</si>
  <si>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</si>
  <si>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</si>
  <si>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</si>
  <si>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</si>
  <si>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</si>
  <si>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</si>
  <si>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</si>
  <si>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</si>
  <si>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</si>
  <si>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</si>
  <si>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</si>
  <si>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</si>
  <si>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</si>
  <si>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</si>
  <si>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</si>
  <si>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</si>
  <si>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</si>
  <si>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</si>
  <si>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</si>
  <si>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</si>
  <si>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</si>
  <si>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</si>
  <si>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</si>
  <si>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</si>
  <si>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</si>
  <si>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</si>
  <si>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</si>
  <si>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</si>
  <si>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</si>
  <si>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</si>
  <si>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</si>
  <si>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</si>
  <si>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</si>
  <si>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</si>
  <si>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</si>
  <si>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</si>
  <si>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</si>
  <si>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</si>
  <si>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</si>
  <si>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</si>
  <si>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</si>
  <si>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</si>
  <si>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</si>
  <si>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</si>
  <si>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</si>
  <si>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</si>
  <si>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</si>
  <si>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</si>
  <si>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</si>
  <si>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</si>
  <si>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</si>
  <si>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</si>
  <si>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</si>
  <si>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</si>
  <si>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</si>
  <si>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</si>
  <si>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</si>
  <si>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</si>
  <si>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</si>
  <si>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</si>
  <si>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</si>
  <si>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</si>
  <si>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</si>
  <si>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</si>
  <si>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</si>
  <si>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</si>
  <si>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</si>
  <si>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</si>
  <si>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</si>
  <si>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</si>
  <si>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</si>
  <si>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</si>
  <si>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</si>
  <si>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</si>
  <si>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</si>
  <si>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</si>
  <si>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</si>
  <si>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</si>
  <si>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</si>
  <si>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</si>
  <si>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</si>
  <si>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</si>
  <si>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</si>
  <si>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</si>
  <si>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</si>
  <si>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</si>
  <si>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</si>
  <si>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</si>
  <si>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</si>
  <si>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</si>
  <si>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</si>
  <si>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</si>
  <si>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</si>
  <si>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</si>
  <si>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</si>
  <si>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</si>
  <si>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</si>
  <si>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</si>
  <si>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</si>
  <si>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</si>
  <si>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</si>
  <si>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</si>
  <si>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</si>
  <si>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</si>
  <si>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</si>
  <si>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</si>
  <si>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</si>
  <si>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</si>
  <si>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</si>
  <si>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</si>
  <si>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</si>
  <si>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</si>
  <si>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</si>
  <si>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</si>
  <si>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</si>
  <si>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</si>
  <si>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</si>
  <si>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</si>
  <si>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</si>
  <si>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</si>
  <si>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</si>
  <si>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</si>
  <si>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</si>
  <si>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</si>
  <si>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</si>
  <si>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</si>
  <si>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</si>
  <si>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</si>
  <si>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</si>
  <si>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</si>
  <si>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</si>
  <si>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</si>
  <si>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</si>
  <si>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</si>
  <si>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</si>
  <si>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</si>
  <si>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</si>
  <si>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</si>
  <si>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</si>
  <si>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</si>
  <si>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</si>
  <si>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</si>
  <si>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</si>
  <si>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</si>
  <si>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</si>
  <si>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</si>
  <si>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</si>
  <si>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</si>
  <si>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</si>
  <si>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</si>
  <si>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</si>
  <si>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</si>
  <si>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</si>
  <si>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</si>
  <si>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</si>
  <si>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</si>
  <si>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</si>
  <si>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</si>
  <si>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</si>
  <si>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</si>
  <si>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</si>
  <si>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</si>
  <si>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</si>
  <si>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</si>
  <si>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</si>
  <si>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</si>
  <si>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</si>
  <si>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</si>
  <si>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</si>
  <si>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</si>
  <si>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</si>
  <si>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</si>
  <si>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</si>
  <si>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</si>
  <si>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</si>
  <si>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</si>
  <si>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</si>
  <si>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</si>
  <si>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</si>
  <si>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</si>
  <si>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</si>
  <si>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</si>
  <si>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</si>
  <si>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</si>
  <si>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</si>
  <si>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</si>
  <si>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</si>
  <si>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</si>
  <si>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</si>
  <si>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</si>
  <si>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</si>
  <si>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</si>
  <si>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</si>
  <si>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</si>
  <si>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</si>
  <si>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</si>
  <si>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</si>
  <si>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</si>
  <si>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</si>
  <si>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</si>
  <si>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</si>
  <si>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</si>
  <si>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</si>
  <si>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</si>
  <si>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</si>
  <si>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</si>
  <si>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</si>
  <si>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</si>
  <si>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</si>
  <si>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</si>
  <si>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</si>
  <si>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</si>
  <si>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</si>
  <si>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</si>
  <si>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</si>
  <si>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</si>
  <si>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</si>
  <si>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</si>
  <si>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</si>
  <si>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</si>
  <si>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</si>
  <si>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</si>
  <si>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</si>
  <si>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</si>
  <si>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</si>
  <si>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</si>
  <si>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</si>
  <si>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</si>
  <si>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</si>
  <si>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</si>
  <si>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</si>
  <si>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</si>
  <si>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</si>
  <si>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</si>
  <si>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</si>
  <si>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</si>
  <si>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</si>
  <si>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</si>
  <si>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</si>
  <si>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</si>
  <si>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</si>
  <si>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</si>
  <si>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</si>
  <si>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</si>
  <si>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</si>
  <si>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</si>
  <si>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</si>
  <si>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</si>
  <si>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</si>
  <si>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</si>
  <si>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</si>
  <si>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</si>
  <si>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</si>
  <si>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</si>
  <si>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</si>
  <si>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</si>
  <si>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</si>
  <si>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</si>
  <si>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</si>
  <si>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</si>
  <si>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</si>
  <si>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</si>
  <si>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</si>
  <si>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</si>
  <si>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</si>
  <si>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</si>
  <si>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</si>
  <si>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</si>
  <si>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</si>
  <si>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</si>
  <si>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</si>
  <si>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</si>
  <si>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</si>
  <si>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</si>
  <si>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</si>
  <si>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</si>
  <si>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</si>
  <si>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</si>
  <si>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</si>
  <si>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</si>
  <si>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</si>
  <si>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</si>
  <si>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</si>
  <si>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</si>
  <si>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</si>
  <si>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</si>
  <si>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</si>
  <si>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</si>
  <si>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</si>
  <si>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</si>
  <si>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</si>
  <si>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</si>
  <si>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</si>
  <si>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</si>
  <si>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</si>
  <si>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</si>
  <si>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</si>
  <si>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</si>
  <si>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</si>
  <si>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</si>
  <si>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</si>
  <si>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</si>
  <si>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</si>
  <si>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</si>
  <si>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</si>
  <si>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</si>
  <si>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</si>
  <si>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</si>
  <si>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</si>
  <si>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</si>
  <si>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</si>
  <si>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</si>
  <si>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</si>
  <si>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</si>
  <si>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</si>
  <si>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</si>
  <si>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</si>
  <si>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</si>
  <si>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</si>
  <si>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</si>
  <si>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</si>
  <si>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</si>
  <si>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</si>
  <si>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</si>
  <si>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</si>
  <si>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</si>
  <si>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</si>
  <si>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</si>
  <si>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</si>
  <si>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</si>
  <si>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</si>
  <si>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</si>
  <si>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</si>
  <si>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</si>
  <si>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</si>
  <si>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</si>
  <si>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</si>
  <si>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</si>
  <si>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</si>
  <si>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</si>
  <si>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</si>
  <si>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</si>
  <si>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</si>
  <si>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</si>
  <si>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</si>
  <si>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</si>
  <si>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</si>
  <si>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</si>
  <si>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</si>
  <si>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</si>
  <si>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</si>
  <si>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</si>
  <si>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</si>
  <si>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</si>
  <si>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</si>
  <si>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</si>
  <si>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</si>
  <si>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</si>
  <si>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</si>
  <si>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</si>
  <si>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</si>
  <si>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</si>
  <si>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</si>
  <si>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</si>
  <si>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</si>
  <si>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</si>
  <si>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</si>
  <si>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</si>
  <si>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</si>
  <si>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</si>
  <si>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</si>
  <si>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</si>
  <si>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</si>
  <si>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</si>
  <si>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</si>
  <si>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</si>
  <si>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</si>
  <si>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</si>
  <si>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</si>
  <si>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</si>
  <si>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</si>
  <si>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</si>
  <si>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</si>
  <si>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</si>
  <si>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</si>
  <si>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</si>
  <si>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</si>
  <si>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</si>
  <si>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</si>
  <si>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</si>
  <si>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</si>
  <si>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</si>
  <si>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</si>
  <si>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</si>
  <si>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</si>
  <si>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</si>
  <si>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</si>
  <si>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</si>
  <si>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</si>
  <si>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</si>
  <si>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</si>
  <si>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</si>
  <si>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</si>
  <si>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</si>
  <si>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</si>
  <si>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</si>
  <si>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</si>
  <si>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</si>
  <si>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</si>
  <si>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</si>
  <si>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</si>
  <si>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</si>
  <si>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</si>
  <si>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</si>
  <si>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</si>
  <si>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</si>
  <si>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</si>
  <si>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</si>
  <si>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</si>
  <si>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</si>
  <si>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</si>
  <si>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</si>
  <si>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</si>
  <si>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</si>
  <si>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</si>
  <si>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</si>
  <si>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</si>
  <si>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</si>
  <si>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</si>
  <si>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</si>
  <si>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</si>
  <si>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</si>
  <si>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</si>
  <si>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</si>
  <si>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</si>
  <si>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</si>
  <si>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</si>
  <si>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</si>
  <si>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</si>
  <si>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</si>
  <si>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</si>
  <si>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</si>
  <si>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</si>
  <si>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</si>
  <si>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</si>
  <si>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</si>
  <si>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</si>
  <si>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</si>
  <si>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</si>
  <si>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</si>
  <si>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</si>
  <si>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</si>
  <si>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</si>
  <si>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</si>
  <si>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</si>
  <si>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</si>
  <si>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</si>
  <si>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</si>
  <si>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</si>
  <si>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</si>
  <si>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</si>
  <si>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</si>
  <si>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</si>
  <si>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</si>
  <si>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</si>
  <si>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</si>
  <si>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</si>
  <si>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</si>
  <si>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</si>
  <si>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</si>
  <si>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</si>
  <si>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</si>
  <si>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</si>
  <si>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</si>
  <si>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</si>
  <si>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</si>
  <si>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</si>
  <si>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</si>
  <si>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</si>
  <si>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</si>
  <si>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</si>
  <si>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</si>
  <si>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</si>
  <si>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</si>
  <si>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</si>
  <si>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</si>
  <si>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</si>
  <si>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</si>
  <si>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</si>
  <si>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</si>
  <si>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</si>
  <si>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</si>
  <si>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</si>
  <si>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</si>
  <si>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</si>
  <si>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</si>
  <si>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</si>
  <si>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</si>
  <si>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</si>
  <si>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</si>
  <si>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</si>
  <si>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</si>
  <si>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</si>
  <si>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</si>
  <si>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</si>
  <si>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</si>
  <si>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</si>
  <si>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</si>
  <si>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</si>
  <si>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</si>
  <si>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</si>
  <si>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</si>
  <si>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</si>
  <si>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</si>
  <si>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</si>
  <si>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</si>
  <si>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</si>
  <si>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</si>
  <si>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</si>
  <si>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</si>
  <si>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</si>
  <si>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</si>
  <si>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</si>
  <si>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</si>
  <si>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</si>
  <si>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</si>
  <si>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</si>
  <si>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</si>
  <si>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</si>
  <si>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</si>
  <si>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</si>
  <si>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</si>
  <si>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</si>
  <si>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</si>
  <si>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</si>
  <si>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</si>
  <si>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</si>
  <si>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</si>
  <si>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</si>
  <si>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</si>
  <si>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</si>
  <si>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</si>
  <si>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</si>
  <si>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</si>
  <si>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</si>
  <si>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</si>
  <si>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</si>
  <si>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</si>
  <si>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</si>
  <si>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</si>
  <si>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</si>
  <si>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</si>
  <si>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</si>
  <si>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</si>
  <si>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</si>
  <si>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</si>
  <si>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</si>
  <si>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</si>
  <si>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</si>
  <si>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</si>
  <si>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</si>
  <si>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</si>
  <si>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</si>
  <si>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</si>
  <si>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</si>
  <si>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</si>
  <si>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</si>
  <si>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</si>
  <si>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</si>
  <si>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</si>
  <si>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</si>
  <si>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</si>
  <si>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</si>
  <si>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</si>
  <si>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</si>
  <si>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</si>
  <si>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</si>
  <si>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</si>
  <si>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</si>
  <si>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</si>
  <si>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</si>
  <si>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</si>
  <si>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</si>
  <si>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</si>
  <si>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</si>
  <si>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</si>
  <si>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</si>
  <si>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</si>
  <si>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</si>
  <si>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</si>
  <si>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</si>
  <si>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</si>
  <si>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</si>
  <si>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</si>
  <si>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</si>
  <si>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</si>
  <si>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</si>
  <si>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</si>
  <si>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</si>
  <si>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</si>
  <si>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</si>
  <si>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</si>
  <si>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</si>
  <si>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</si>
  <si>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</si>
  <si>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</si>
  <si>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</si>
  <si>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</si>
  <si>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</si>
  <si>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</si>
  <si>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</si>
  <si>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</si>
  <si>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</si>
  <si>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</si>
  <si>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</si>
  <si>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</si>
  <si>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</si>
  <si>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</si>
  <si>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</si>
  <si>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</si>
  <si>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</si>
  <si>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</si>
  <si>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</si>
  <si>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</si>
  <si>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</si>
  <si>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</si>
  <si>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</si>
  <si>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</si>
  <si>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</si>
  <si>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</si>
  <si>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</si>
  <si>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</si>
  <si>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</si>
  <si>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</si>
  <si>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</si>
  <si>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</si>
  <si>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</si>
  <si>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</si>
  <si>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</si>
  <si>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</si>
  <si>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</si>
  <si>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</si>
  <si>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</si>
  <si>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</si>
  <si>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</si>
  <si>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</si>
  <si>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</si>
  <si>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</si>
  <si>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</si>
  <si>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</si>
  <si>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</si>
  <si>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</si>
  <si>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</si>
  <si>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</si>
  <si>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</si>
  <si>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</si>
  <si>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</si>
  <si>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</si>
  <si>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</si>
  <si>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</si>
  <si>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</si>
  <si>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</si>
  <si>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</si>
  <si>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</si>
  <si>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</si>
  <si>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</si>
  <si>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</si>
  <si>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</si>
  <si>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</si>
  <si>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</si>
  <si>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</si>
  <si>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</si>
  <si>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</si>
  <si>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</si>
  <si>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</si>
  <si>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</si>
  <si>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</si>
  <si>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</si>
  <si>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</si>
  <si>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</si>
  <si>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</si>
  <si>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</si>
  <si>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</si>
  <si>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</si>
  <si>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</si>
  <si>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</si>
  <si>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</si>
  <si>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</si>
  <si>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</si>
  <si>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</si>
  <si>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</si>
  <si>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</si>
  <si>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</si>
  <si>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</si>
  <si>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</si>
  <si>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</si>
  <si>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</si>
  <si>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</si>
  <si>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</si>
  <si>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</si>
  <si>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</si>
  <si>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</si>
  <si>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</si>
  <si>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</si>
  <si>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</si>
  <si>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</si>
  <si>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</si>
  <si>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</si>
  <si>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</si>
  <si>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</si>
  <si>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</si>
  <si>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</si>
  <si>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</si>
  <si>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</si>
  <si>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</si>
  <si>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</si>
  <si>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</si>
  <si>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</si>
  <si>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</si>
  <si>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</si>
  <si>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</si>
  <si>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</si>
  <si>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</si>
  <si>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</si>
  <si>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</si>
  <si>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</si>
  <si>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</si>
  <si>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</si>
  <si>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</si>
  <si>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</si>
  <si>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</si>
  <si>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</si>
  <si>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</si>
  <si>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</si>
  <si>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</si>
  <si>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</si>
  <si>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</si>
  <si>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</si>
  <si>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</si>
  <si>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</si>
  <si>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</si>
  <si>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</si>
  <si>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</si>
  <si>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</si>
  <si>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</si>
  <si>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</si>
  <si>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</si>
  <si>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</si>
  <si>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</si>
  <si>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</si>
  <si>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</si>
  <si>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</si>
  <si>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</si>
  <si>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</si>
  <si>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</si>
  <si>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</si>
  <si>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</si>
  <si>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</si>
  <si>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</si>
  <si>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</si>
  <si>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</si>
  <si>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</si>
  <si>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</si>
  <si>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</si>
  <si>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</si>
  <si>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</si>
  <si>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</si>
  <si>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</si>
  <si>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</si>
  <si>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</si>
  <si>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</si>
  <si>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</si>
  <si>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</si>
  <si>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</si>
  <si>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</si>
  <si>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</si>
  <si>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</si>
  <si>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</si>
  <si>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</si>
  <si>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</si>
  <si>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</si>
  <si>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</si>
  <si>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</si>
  <si>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</si>
  <si>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</si>
  <si>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</si>
  <si>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</si>
  <si>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</si>
  <si>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</si>
  <si>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</si>
  <si>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</si>
  <si>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</si>
  <si>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</si>
  <si>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</si>
  <si>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</si>
  <si>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</si>
  <si>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</si>
  <si>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</si>
  <si>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</si>
  <si>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</si>
  <si>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</si>
  <si>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</si>
  <si>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</si>
  <si>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</si>
  <si>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</si>
  <si>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</si>
  <si>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</si>
  <si>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</si>
  <si>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</si>
  <si>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</si>
  <si>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</si>
  <si>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</si>
  <si>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</si>
  <si>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</si>
  <si>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</si>
  <si>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</si>
  <si>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</si>
  <si>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</si>
  <si>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</si>
  <si>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</si>
  <si>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</si>
  <si>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</si>
  <si>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</si>
  <si>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</si>
  <si>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</si>
  <si>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</si>
  <si>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</si>
  <si>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</si>
  <si>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</si>
  <si>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</si>
  <si>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</si>
  <si>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</si>
  <si>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</si>
  <si>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</si>
  <si>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</si>
  <si>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</si>
  <si>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</si>
  <si>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</si>
  <si>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</si>
  <si>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</si>
  <si>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</si>
  <si>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</si>
  <si>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</si>
  <si>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</si>
  <si>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</si>
  <si>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</si>
  <si>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</si>
  <si>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</si>
  <si>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</si>
  <si>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</si>
  <si>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</si>
  <si>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</si>
  <si>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</si>
  <si>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</si>
  <si>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</si>
  <si>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</si>
  <si>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</si>
  <si>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</si>
  <si>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</si>
  <si>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</si>
  <si>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</si>
  <si>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</si>
  <si>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</si>
  <si>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</si>
  <si>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</si>
  <si>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</si>
  <si>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</si>
  <si>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</si>
  <si>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</si>
  <si>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</si>
  <si>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</si>
  <si>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</si>
  <si>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</si>
  <si>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</si>
  <si>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</si>
  <si>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</si>
  <si>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</si>
  <si>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</si>
  <si>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</si>
  <si>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</si>
  <si>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</si>
  <si>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</si>
  <si>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</si>
  <si>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</si>
  <si>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</si>
  <si>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</si>
  <si>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</si>
  <si>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</si>
  <si>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</si>
  <si>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</si>
  <si>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</si>
  <si>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</si>
  <si>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</si>
  <si>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</si>
  <si>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</si>
  <si>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</si>
  <si>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</si>
  <si>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</si>
  <si>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</si>
  <si>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</si>
  <si>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</si>
  <si>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</si>
  <si>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</si>
  <si>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</si>
  <si>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</si>
  <si>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</si>
  <si>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</si>
  <si>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</si>
  <si>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</si>
  <si>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</si>
  <si>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</si>
  <si>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</si>
  <si>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</si>
  <si>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</si>
  <si>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</si>
  <si>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</si>
  <si>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</si>
  <si>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</si>
  <si>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</si>
  <si>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</si>
  <si>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</si>
  <si>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</si>
  <si>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</si>
  <si>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</si>
  <si>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</si>
  <si>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</si>
  <si>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</si>
  <si>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</si>
  <si>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</si>
  <si>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</si>
  <si>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</si>
  <si>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</si>
  <si>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</si>
  <si>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</si>
  <si>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</si>
  <si>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</si>
  <si>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</si>
  <si>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</si>
  <si>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</si>
  <si>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</si>
  <si>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</si>
  <si>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</si>
  <si>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</si>
  <si>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</si>
  <si>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</si>
  <si>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</si>
  <si>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</si>
  <si>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</si>
  <si>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</si>
  <si>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</si>
  <si>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</si>
  <si>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</si>
  <si>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</si>
  <si>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</si>
  <si>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</si>
  <si>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</si>
  <si>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</si>
  <si>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</si>
  <si>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</si>
  <si>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</si>
  <si>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</si>
  <si>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</si>
  <si>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</si>
  <si>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</si>
  <si>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</si>
  <si>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</si>
  <si>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</si>
  <si>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</si>
  <si>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</si>
  <si>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</si>
  <si>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</si>
  <si>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</si>
  <si>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</si>
  <si>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</si>
  <si>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</si>
  <si>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</si>
  <si>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</si>
  <si>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</si>
  <si>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</si>
  <si>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</si>
  <si>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</si>
  <si>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</si>
  <si>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</si>
  <si>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</si>
  <si>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</si>
  <si>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</si>
  <si>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</si>
  <si>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</si>
  <si>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</si>
  <si>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</si>
  <si>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</si>
  <si>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</si>
  <si>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</si>
  <si>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</si>
  <si>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</si>
  <si>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</si>
  <si>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</si>
  <si>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</si>
  <si>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</si>
  <si>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</si>
  <si>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</si>
  <si>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</si>
  <si>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</si>
  <si>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</si>
  <si>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</si>
  <si>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</si>
  <si>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</si>
  <si>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</si>
  <si>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</si>
  <si>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</si>
  <si>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</si>
  <si>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</si>
  <si>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</si>
  <si>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</si>
  <si>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</si>
  <si>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</si>
  <si>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</si>
  <si>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</si>
  <si>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</si>
  <si>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</si>
  <si>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</si>
  <si>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</si>
  <si>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</si>
  <si>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</si>
  <si>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</si>
  <si>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</si>
  <si>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</si>
  <si>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</si>
  <si>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</si>
  <si>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</si>
  <si>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</si>
  <si>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</si>
  <si>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</si>
  <si>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</si>
  <si>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</si>
  <si>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</si>
  <si>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</si>
  <si>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</si>
  <si>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</si>
  <si>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</si>
  <si>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</si>
  <si>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</si>
  <si>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</si>
  <si>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</si>
  <si>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</si>
  <si>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</si>
  <si>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</si>
  <si>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</si>
  <si>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</si>
  <si>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</si>
  <si>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</si>
  <si>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</si>
  <si>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</si>
  <si>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</si>
  <si>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</si>
  <si>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</si>
  <si>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</si>
  <si>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</si>
  <si>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</si>
  <si>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</si>
  <si>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</si>
  <si>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</si>
  <si>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</si>
  <si>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</si>
  <si>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</si>
  <si>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</si>
  <si>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</si>
  <si>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</si>
  <si>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</si>
  <si>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</si>
  <si>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</si>
  <si>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</si>
  <si>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</si>
  <si>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</si>
  <si>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</si>
  <si>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</si>
  <si>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</si>
  <si>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</si>
  <si>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</si>
  <si>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</si>
  <si>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</si>
  <si>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</si>
  <si>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</si>
  <si>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</si>
  <si>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</si>
  <si>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</si>
  <si>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</si>
  <si>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</si>
  <si>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</si>
  <si>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</si>
  <si>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</si>
  <si>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</si>
  <si>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</si>
  <si>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</si>
  <si>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</si>
  <si>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</si>
  <si>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</si>
  <si>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</si>
  <si>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</si>
  <si>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</si>
  <si>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</si>
  <si>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</si>
  <si>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</si>
  <si>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</si>
  <si>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</si>
  <si>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</si>
  <si>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</si>
  <si>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</si>
  <si>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</si>
  <si>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</si>
  <si>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</si>
  <si>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</si>
  <si>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</si>
  <si>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</si>
  <si>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</si>
  <si>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</si>
  <si>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</si>
  <si>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</si>
  <si>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</si>
  <si>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</si>
  <si>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</si>
  <si>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</si>
  <si>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</si>
  <si>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</si>
  <si>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</si>
  <si>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</si>
  <si>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</si>
  <si>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</si>
  <si>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</si>
  <si>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</si>
  <si>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</si>
  <si>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</si>
  <si>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</si>
  <si>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</si>
  <si>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</si>
  <si>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</si>
  <si>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</si>
  <si>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</si>
  <si>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</si>
  <si>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</si>
  <si>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</si>
  <si>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</si>
  <si>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</si>
  <si>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</si>
  <si>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</si>
  <si>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</si>
  <si>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</si>
  <si>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</si>
  <si>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</si>
  <si>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</si>
  <si>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</si>
  <si>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</si>
  <si>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</si>
  <si>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</si>
  <si>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</si>
  <si>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</si>
  <si>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</si>
  <si>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</si>
  <si>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</si>
  <si>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</si>
  <si>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</si>
  <si>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</si>
  <si>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</si>
  <si>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</si>
  <si>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</si>
  <si>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</si>
  <si>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</si>
  <si>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</si>
  <si>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</si>
  <si>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</si>
  <si>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</si>
  <si>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</si>
  <si>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</si>
  <si>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</si>
  <si>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</si>
  <si>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</si>
  <si>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</si>
  <si>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</si>
  <si>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</si>
  <si>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</si>
  <si>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</si>
  <si>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</si>
  <si>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</si>
  <si>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</si>
  <si>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</si>
  <si>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</si>
  <si>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</si>
  <si>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</si>
  <si>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</si>
  <si>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</si>
  <si>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</si>
  <si>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</si>
  <si>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</si>
  <si>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</si>
  <si>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</si>
  <si>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</si>
  <si>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</si>
  <si>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</si>
  <si>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</si>
  <si>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</si>
  <si>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</si>
  <si>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</si>
  <si>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</si>
  <si>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</si>
  <si>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</si>
  <si>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</si>
  <si>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</si>
  <si>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</si>
  <si>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</si>
  <si>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</si>
  <si>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</si>
  <si>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</si>
  <si>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</si>
  <si>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</si>
  <si>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</si>
  <si>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</si>
  <si>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</si>
  <si>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</si>
  <si>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</si>
  <si>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</si>
  <si>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</si>
  <si>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</si>
  <si>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</si>
  <si>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</si>
  <si>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</si>
  <si>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</si>
  <si>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</si>
  <si>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</si>
  <si>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</si>
  <si>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</si>
  <si>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</si>
  <si>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</si>
  <si>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</si>
  <si>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</si>
  <si>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</si>
  <si>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</si>
  <si>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</si>
  <si>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</si>
  <si>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</si>
  <si>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</si>
  <si>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</si>
  <si>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</si>
  <si>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</si>
  <si>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</si>
  <si>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</si>
  <si>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</si>
  <si>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</si>
  <si>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</si>
  <si>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</si>
  <si>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</si>
  <si>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</si>
  <si>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</si>
  <si>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</si>
  <si>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</si>
  <si>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</si>
  <si>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</si>
  <si>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</si>
  <si>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</si>
  <si>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</si>
  <si>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</si>
  <si>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</si>
  <si>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</si>
  <si>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</si>
  <si>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</si>
  <si>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</si>
  <si>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</si>
  <si>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</si>
  <si>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</si>
  <si>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</si>
  <si>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</si>
  <si>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</si>
  <si>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</si>
  <si>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</si>
  <si>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</si>
  <si>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</si>
  <si>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</si>
  <si>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</si>
  <si>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</si>
  <si>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</si>
  <si>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</si>
  <si>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</si>
  <si>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</si>
  <si>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</si>
  <si>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</si>
  <si>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</si>
  <si>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</si>
  <si>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</si>
  <si>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</si>
  <si>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</si>
  <si>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</si>
  <si>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</si>
  <si>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</si>
  <si>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</si>
  <si>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</si>
  <si>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</si>
  <si>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</si>
  <si>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</si>
  <si>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</si>
  <si>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</si>
  <si>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</si>
  <si>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</si>
  <si>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</si>
  <si>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</si>
  <si>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</si>
  <si>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</si>
  <si>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</si>
  <si>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</si>
  <si>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</si>
  <si>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</si>
  <si>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</si>
  <si>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</si>
  <si>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</si>
  <si>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</si>
  <si>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</si>
  <si>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</si>
  <si>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</si>
  <si>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</si>
  <si>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</si>
  <si>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</si>
  <si>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</si>
  <si>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</si>
  <si>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</si>
  <si>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</si>
  <si>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</si>
  <si>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</si>
  <si>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</si>
  <si>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</si>
  <si>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</si>
  <si>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</si>
  <si>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</si>
  <si>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</si>
  <si>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</si>
  <si>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</si>
  <si>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</si>
  <si>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</si>
  <si>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</si>
  <si>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</si>
  <si>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</si>
  <si>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</si>
  <si>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</si>
  <si>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</si>
  <si>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</si>
  <si>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</si>
  <si>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</si>
  <si>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</si>
  <si>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</si>
  <si>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</si>
  <si>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</si>
  <si>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</si>
  <si>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</si>
  <si>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</si>
  <si>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</si>
  <si>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</si>
  <si>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</si>
  <si>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</si>
  <si>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</si>
  <si>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</si>
  <si>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</si>
  <si>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</si>
  <si>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</si>
  <si>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</si>
  <si>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</si>
  <si>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</si>
  <si>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</si>
  <si>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</si>
  <si>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</si>
  <si>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</si>
  <si>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</si>
  <si>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</si>
  <si>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</si>
  <si>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</si>
  <si>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</si>
  <si>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</si>
  <si>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</si>
  <si>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</si>
  <si>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</si>
  <si>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</si>
  <si>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</si>
  <si>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</si>
  <si>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</si>
  <si>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</si>
  <si>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</si>
  <si>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</si>
  <si>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</si>
  <si>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</si>
  <si>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</si>
  <si>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</si>
  <si>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</si>
  <si>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</si>
  <si>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</si>
  <si>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</si>
  <si>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</si>
  <si>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</si>
  <si>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</si>
  <si>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</si>
  <si>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</si>
  <si>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</si>
  <si>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</si>
  <si>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</si>
  <si>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</si>
  <si>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</si>
  <si>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</si>
  <si>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</si>
  <si>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</si>
  <si>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</si>
  <si>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</si>
  <si>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</si>
  <si>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</si>
  <si>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</si>
  <si>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</si>
  <si>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</si>
  <si>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</si>
  <si>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</si>
  <si>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</si>
  <si>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</si>
  <si>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</si>
  <si>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</si>
  <si>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</si>
  <si>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</si>
  <si>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</si>
  <si>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</si>
  <si>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</si>
  <si>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</si>
  <si>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</si>
  <si>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</si>
  <si>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</si>
  <si>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</si>
  <si>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</si>
  <si>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</si>
  <si>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</si>
  <si>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</si>
  <si>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</si>
  <si>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</si>
  <si>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</si>
  <si>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</si>
  <si>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</si>
  <si>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</si>
  <si>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</si>
  <si>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</si>
  <si>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</si>
  <si>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</si>
  <si>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</si>
  <si>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</si>
  <si>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</si>
  <si>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</si>
  <si>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</si>
  <si>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</si>
  <si>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</si>
  <si>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</si>
  <si>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</si>
  <si>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</si>
  <si>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</si>
  <si>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</si>
  <si>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</si>
  <si>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</si>
  <si>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</si>
  <si>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</si>
  <si>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</si>
  <si>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</si>
  <si>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</si>
  <si>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</si>
  <si>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</si>
  <si>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</si>
  <si>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</si>
  <si>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</si>
  <si>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</si>
  <si>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</si>
  <si>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</si>
  <si>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</si>
  <si>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</si>
  <si>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</si>
  <si>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</si>
  <si>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</si>
  <si>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</si>
  <si>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</si>
  <si>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</si>
  <si>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</si>
  <si>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</si>
  <si>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</si>
  <si>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</si>
  <si>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</si>
  <si>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</si>
  <si>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</si>
  <si>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</si>
  <si>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</si>
  <si>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</si>
  <si>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</si>
  <si>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</si>
  <si>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</si>
  <si>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</si>
  <si>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</si>
  <si>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</si>
  <si>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</si>
  <si>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</si>
  <si>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</si>
  <si>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</si>
  <si>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</si>
  <si>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</si>
  <si>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</si>
  <si>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</si>
  <si>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</si>
  <si>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</si>
  <si>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</si>
  <si>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</si>
  <si>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</si>
  <si>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</si>
  <si>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</si>
  <si>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</si>
  <si>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</si>
  <si>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</si>
  <si>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</si>
  <si>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</si>
  <si>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</si>
  <si>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</si>
  <si>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</si>
  <si>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</si>
  <si>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</si>
  <si>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</si>
  <si>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</si>
  <si>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</si>
  <si>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</si>
  <si>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</si>
  <si>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</si>
  <si>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</si>
  <si>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</si>
  <si>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</si>
  <si>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</si>
  <si>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</si>
  <si>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</si>
  <si>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</si>
  <si>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</si>
  <si>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</si>
  <si>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</si>
  <si>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</si>
  <si>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</si>
  <si>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</si>
  <si>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</si>
  <si>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</si>
  <si>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</si>
  <si>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</si>
  <si>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</si>
  <si>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</si>
  <si>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</si>
  <si>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</si>
  <si>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</si>
  <si>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</si>
  <si>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</si>
  <si>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</si>
  <si>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</si>
  <si>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</si>
  <si>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</si>
  <si>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</si>
  <si>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</si>
  <si>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</si>
  <si>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</si>
  <si>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</si>
  <si>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</si>
  <si>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</si>
  <si>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</si>
  <si>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</si>
  <si>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</si>
  <si>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</si>
  <si>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</si>
  <si>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</si>
  <si>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</si>
  <si>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</si>
  <si>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</si>
  <si>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</si>
  <si>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</si>
  <si>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</si>
  <si>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</si>
  <si>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</si>
  <si>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</si>
  <si>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</si>
  <si>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</si>
  <si>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</si>
  <si>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</si>
  <si>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</si>
  <si>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</si>
  <si>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</si>
  <si>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</si>
  <si>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</si>
  <si>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</si>
  <si>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</si>
  <si>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</si>
  <si>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</si>
  <si>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</si>
  <si>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</si>
  <si>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</si>
  <si>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</si>
  <si>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</si>
  <si>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</si>
  <si>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</si>
  <si>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</si>
  <si>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</si>
  <si>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</si>
  <si>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</si>
  <si>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</si>
  <si>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</si>
  <si>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</si>
  <si>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</si>
  <si>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</si>
  <si>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</si>
  <si>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</si>
  <si>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</si>
  <si>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</si>
  <si>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</si>
  <si>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</si>
  <si>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</si>
  <si>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</si>
  <si>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</si>
  <si>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</si>
  <si>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</si>
  <si>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</si>
  <si>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</si>
  <si>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</si>
  <si>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</si>
  <si>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</si>
  <si>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</si>
  <si>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</si>
  <si>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</si>
  <si>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</si>
  <si>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</si>
  <si>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</si>
  <si>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</si>
  <si>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</si>
  <si>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</si>
  <si>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</si>
  <si>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</si>
  <si>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</si>
  <si>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</si>
  <si>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</si>
  <si>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</si>
  <si>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</si>
  <si>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</si>
  <si>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</si>
  <si>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</si>
  <si>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</si>
  <si>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</si>
  <si>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</si>
  <si>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</si>
  <si>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</si>
  <si>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</si>
  <si>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</si>
  <si>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</si>
  <si>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</si>
  <si>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</si>
  <si>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</si>
  <si>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</si>
  <si>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</si>
  <si>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</si>
  <si>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</si>
  <si>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</si>
  <si>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</si>
  <si>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</si>
  <si>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</si>
  <si>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</si>
  <si>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</si>
  <si>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</si>
  <si>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</si>
  <si>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</si>
  <si>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</si>
  <si>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</si>
  <si>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</si>
  <si>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</si>
  <si>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</si>
  <si>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</si>
  <si>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</si>
  <si>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</si>
  <si>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</si>
  <si>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</si>
  <si>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</si>
  <si>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</si>
  <si>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</si>
  <si>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</si>
  <si>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</si>
  <si>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</si>
  <si>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</si>
  <si>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</si>
  <si>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</si>
  <si>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</si>
  <si>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</si>
  <si>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</si>
  <si>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</si>
  <si>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</si>
  <si>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</si>
  <si>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</si>
  <si>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</si>
  <si>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</si>
  <si>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</si>
  <si>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</si>
  <si>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</si>
  <si>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</si>
  <si>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</si>
  <si>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</si>
  <si>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</si>
  <si>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</si>
  <si>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</si>
  <si>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</si>
  <si>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</si>
  <si>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</si>
  <si>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</si>
  <si>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</si>
  <si>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</si>
  <si>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</si>
  <si>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</si>
  <si>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</si>
  <si>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</si>
  <si>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</si>
  <si>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</si>
  <si>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</si>
  <si>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</si>
  <si>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</si>
  <si>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</si>
  <si>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</si>
  <si>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</si>
  <si>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</si>
  <si>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</si>
  <si>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</si>
  <si>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</si>
  <si>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</si>
  <si>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</si>
  <si>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</si>
  <si>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</si>
  <si>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</si>
  <si>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</si>
  <si>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</si>
  <si>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</si>
  <si>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</si>
  <si>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</si>
  <si>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</si>
  <si>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</si>
  <si>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</si>
  <si>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</si>
  <si>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</si>
  <si>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</si>
  <si>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</si>
  <si>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</si>
  <si>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</si>
  <si>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</si>
  <si>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</si>
  <si>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</si>
  <si>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</si>
  <si>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</si>
  <si>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</si>
  <si>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</si>
  <si>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</si>
  <si>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</si>
  <si>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</si>
  <si>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</si>
  <si>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</si>
  <si>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</si>
  <si>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</si>
  <si>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</si>
  <si>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</si>
  <si>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</si>
  <si>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</si>
  <si>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</si>
  <si>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</si>
  <si>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</si>
  <si>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</si>
  <si>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</si>
  <si>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</si>
  <si>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</si>
  <si>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</si>
  <si>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</si>
  <si>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</si>
  <si>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</si>
  <si>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</si>
  <si>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</si>
  <si>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</si>
  <si>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</si>
  <si>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</si>
  <si>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</si>
  <si>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</si>
  <si>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</si>
  <si>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</si>
  <si>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</si>
  <si>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</si>
  <si>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</si>
  <si>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</si>
  <si>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</si>
  <si>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</si>
  <si>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</si>
  <si>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</si>
  <si>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</si>
  <si>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</si>
  <si>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</si>
  <si>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</si>
  <si>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</si>
  <si>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</si>
  <si>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</si>
  <si>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</si>
  <si>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</si>
  <si>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</si>
  <si>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</si>
  <si>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</si>
  <si>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</si>
  <si>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</si>
  <si>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</si>
  <si>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</si>
  <si>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</si>
  <si>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</si>
  <si>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</si>
  <si>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</si>
  <si>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</si>
  <si>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</si>
  <si>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</si>
  <si>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</si>
  <si>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</si>
  <si>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</si>
  <si>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</si>
  <si>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</si>
  <si>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</si>
  <si>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</si>
  <si>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</si>
  <si>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</si>
  <si>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</si>
  <si>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</si>
  <si>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</si>
  <si>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</si>
  <si>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</si>
  <si>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</si>
  <si>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</si>
  <si>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</si>
  <si>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</si>
  <si>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</si>
  <si>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</si>
  <si>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</si>
  <si>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</si>
  <si>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</si>
  <si>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</si>
  <si>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</si>
  <si>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</si>
  <si>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</si>
  <si>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</si>
  <si>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</si>
  <si>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</si>
  <si>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</si>
  <si>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</si>
  <si>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</si>
  <si>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</si>
  <si>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</si>
  <si>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</si>
  <si>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</si>
  <si>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</si>
  <si>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</si>
  <si>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</si>
  <si>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</si>
  <si>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</si>
  <si>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</si>
  <si>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</si>
  <si>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</si>
  <si>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</si>
  <si>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</si>
  <si>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</si>
  <si>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</si>
  <si>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</si>
  <si>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</si>
  <si>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</si>
  <si>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</si>
  <si>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</si>
  <si>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</si>
  <si>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</si>
  <si>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</si>
  <si>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</si>
  <si>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</si>
  <si>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</si>
  <si>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</si>
  <si>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</si>
  <si>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</si>
  <si>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</si>
  <si>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</si>
  <si>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</si>
  <si>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</si>
  <si>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</si>
  <si>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</si>
  <si>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</si>
  <si>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</si>
  <si>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</si>
  <si>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</si>
  <si>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</si>
  <si>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</si>
  <si>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</si>
  <si>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</si>
  <si>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</si>
  <si>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</si>
  <si>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</si>
  <si>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</si>
  <si>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</si>
  <si>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</si>
  <si>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</si>
  <si>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</si>
  <si>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</si>
  <si>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</si>
  <si>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</si>
  <si>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</si>
  <si>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</si>
  <si>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</si>
  <si>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</si>
  <si>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</si>
  <si>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</si>
  <si>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</si>
  <si>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</si>
  <si>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</si>
  <si>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</si>
  <si>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</si>
  <si>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</si>
  <si>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</si>
  <si>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</si>
  <si>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</si>
  <si>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</si>
  <si>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</si>
  <si>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</si>
  <si>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</si>
  <si>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</si>
  <si>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</si>
  <si>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</si>
  <si>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</si>
  <si>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</si>
  <si>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</si>
  <si>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</si>
  <si>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</si>
  <si>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</si>
  <si>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</si>
  <si>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</si>
  <si>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</si>
  <si>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</si>
  <si>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</si>
  <si>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</si>
  <si>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</si>
  <si>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</si>
  <si>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</si>
  <si>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</si>
  <si>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</si>
  <si>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</si>
  <si>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</si>
  <si>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</si>
  <si>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</si>
  <si>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</si>
  <si>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</si>
  <si>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</si>
  <si>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</si>
  <si>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</si>
  <si>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</si>
  <si>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</si>
  <si>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</si>
  <si>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</si>
  <si>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</si>
  <si>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</si>
  <si>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</si>
  <si>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</si>
  <si>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</si>
  <si>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</si>
  <si>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</si>
  <si>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</si>
  <si>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</si>
  <si>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</si>
  <si>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</si>
  <si>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</si>
  <si>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</si>
  <si>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</si>
  <si>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</si>
  <si>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</si>
  <si>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</si>
  <si>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</si>
  <si>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</si>
  <si>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</si>
  <si>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</si>
  <si>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</si>
  <si>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</si>
  <si>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</si>
  <si>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</si>
  <si>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</si>
  <si>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</si>
  <si>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</si>
  <si>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</si>
  <si>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</si>
  <si>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</si>
  <si>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</si>
  <si>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</si>
  <si>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</si>
  <si>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</si>
  <si>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</si>
  <si>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</si>
  <si>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</si>
  <si>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</si>
  <si>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</si>
  <si>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</si>
  <si>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</si>
  <si>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</si>
  <si>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</si>
  <si>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</si>
  <si>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</si>
  <si>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</si>
  <si>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</si>
  <si>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</si>
  <si>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</si>
  <si>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</si>
  <si>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</si>
  <si>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</si>
  <si>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</si>
  <si>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</si>
  <si>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</si>
  <si>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</si>
  <si>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</si>
  <si>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</si>
  <si>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</si>
  <si>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</si>
  <si>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</si>
  <si>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</si>
  <si>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</si>
  <si>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</si>
  <si>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</si>
  <si>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</si>
  <si>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</si>
  <si>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</si>
  <si>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</si>
  <si>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</si>
  <si>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</si>
  <si>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</si>
  <si>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</si>
  <si>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</si>
  <si>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</si>
  <si>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</si>
  <si>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</si>
  <si>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</si>
  <si>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</si>
  <si>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</si>
  <si>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</si>
  <si>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</si>
  <si>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</si>
  <si>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</si>
  <si>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</si>
  <si>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</si>
  <si>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</si>
  <si>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</si>
  <si>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</si>
  <si>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</si>
  <si>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</si>
  <si>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</si>
  <si>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</si>
  <si>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</si>
  <si>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</si>
  <si>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</si>
  <si>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</si>
  <si>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</si>
  <si>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</si>
  <si>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</si>
  <si>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</si>
  <si>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</si>
  <si>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</si>
  <si>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</si>
  <si>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</si>
  <si>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</si>
  <si>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</si>
  <si>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</si>
  <si>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</si>
  <si>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</si>
  <si>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</si>
  <si>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</si>
  <si>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</si>
  <si>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</si>
  <si>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</si>
  <si>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</si>
  <si>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</si>
  <si>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</si>
  <si>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</si>
  <si>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</si>
  <si>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</si>
  <si>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</si>
  <si>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</si>
  <si>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</si>
  <si>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</si>
  <si>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</si>
  <si>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</si>
  <si>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</si>
  <si>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</si>
  <si>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</si>
  <si>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</si>
  <si>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</si>
  <si>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</si>
  <si>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</si>
  <si>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</si>
  <si>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</si>
  <si>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</si>
  <si>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</si>
  <si>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</si>
  <si>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</si>
  <si>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</si>
  <si>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</si>
  <si>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</si>
  <si>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</si>
  <si>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</si>
  <si>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</si>
  <si>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</si>
  <si>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</si>
  <si>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</si>
  <si>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</si>
  <si>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</si>
  <si>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</si>
  <si>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</si>
  <si>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</si>
  <si>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</si>
  <si>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</si>
  <si>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</si>
  <si>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</si>
  <si>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</si>
  <si>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</si>
  <si>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</si>
  <si>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</si>
  <si>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</si>
  <si>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</si>
  <si>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</si>
  <si>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</si>
  <si>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</si>
  <si>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</si>
  <si>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</si>
  <si>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</si>
  <si>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</si>
  <si>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</si>
  <si>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</si>
  <si>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</si>
  <si>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</si>
  <si>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</si>
  <si>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</si>
  <si>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</si>
  <si>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</si>
  <si>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</si>
  <si>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</si>
  <si>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</si>
  <si>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</si>
  <si>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</si>
  <si>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</si>
  <si>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</si>
  <si>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</si>
  <si>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</si>
  <si>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</si>
  <si>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</si>
  <si>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</si>
  <si>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</si>
  <si>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</si>
  <si>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</si>
  <si>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</si>
  <si>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</si>
  <si>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</si>
  <si>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</si>
  <si>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</si>
  <si>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</si>
  <si>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</si>
  <si>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</si>
  <si>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</si>
  <si>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</si>
  <si>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</si>
  <si>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</si>
  <si>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</si>
  <si>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</si>
  <si>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</si>
  <si>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</si>
  <si>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</si>
  <si>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</si>
  <si>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</si>
  <si>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</si>
  <si>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</si>
  <si>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</si>
  <si>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</si>
  <si>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</si>
  <si>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</si>
  <si>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</si>
  <si>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</si>
  <si>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</si>
  <si>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</si>
  <si>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</si>
  <si>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</si>
  <si>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</si>
  <si>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</si>
  <si>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</si>
  <si>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</si>
  <si>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</si>
  <si>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</si>
  <si>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</si>
  <si>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</si>
  <si>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</si>
  <si>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</si>
  <si>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</si>
  <si>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</si>
  <si>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</si>
  <si>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</si>
  <si>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</si>
  <si>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</si>
  <si>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</si>
  <si>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</si>
  <si>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</si>
  <si>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</si>
  <si>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</si>
  <si>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</si>
  <si>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</si>
  <si>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</si>
  <si>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</si>
  <si>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</si>
  <si>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</si>
  <si>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</si>
  <si>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</si>
  <si>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</si>
  <si>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</si>
  <si>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</si>
  <si>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</si>
  <si>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</si>
  <si>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</si>
  <si>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</si>
  <si>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</si>
  <si>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</si>
  <si>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</si>
  <si>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</si>
  <si>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</si>
  <si>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</si>
  <si>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</si>
  <si>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</si>
  <si>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</si>
  <si>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</si>
  <si>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</si>
  <si>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</si>
  <si>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</si>
  <si>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</si>
  <si>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</si>
  <si>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</si>
  <si>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</si>
  <si>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</si>
  <si>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</si>
  <si>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</si>
  <si>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</si>
  <si>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</si>
  <si>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</si>
  <si>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</si>
  <si>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</si>
  <si>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</si>
  <si>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</si>
  <si>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</si>
  <si>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</si>
  <si>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</si>
  <si>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</si>
  <si>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</si>
  <si>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</si>
  <si>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</si>
  <si>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</si>
  <si>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</si>
  <si>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</si>
  <si>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</si>
  <si>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</si>
  <si>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</si>
  <si>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</si>
  <si>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</si>
  <si>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</si>
  <si>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</si>
  <si>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</si>
  <si>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</si>
  <si>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</si>
  <si>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</si>
  <si>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</si>
  <si>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</si>
  <si>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</si>
  <si>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</si>
  <si>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</si>
  <si>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</si>
  <si>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</si>
  <si>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</si>
  <si>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</si>
  <si>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</si>
  <si>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</si>
  <si>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</si>
  <si>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</si>
  <si>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</si>
  <si>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</si>
  <si>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</si>
  <si>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</si>
  <si>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</si>
  <si>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</si>
  <si>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</si>
  <si>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</si>
  <si>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</si>
  <si>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</si>
  <si>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</si>
  <si>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</si>
  <si>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</si>
  <si>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</si>
  <si>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</si>
  <si>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</si>
  <si>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</si>
  <si>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</si>
  <si>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</si>
  <si>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</si>
  <si>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</si>
  <si>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</si>
  <si>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</si>
  <si>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</si>
  <si>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</si>
  <si>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</si>
  <si>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</si>
  <si>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</si>
  <si>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</si>
  <si>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</si>
  <si>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</si>
  <si>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</si>
  <si>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</si>
  <si>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</si>
  <si>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</si>
  <si>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</si>
  <si>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</si>
  <si>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</si>
  <si>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</si>
  <si>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</si>
  <si>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</si>
  <si>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</si>
  <si>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</si>
  <si>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</si>
  <si>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</si>
  <si>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</si>
  <si>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</si>
  <si>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</si>
  <si>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</si>
  <si>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</si>
  <si>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</si>
  <si>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</si>
  <si>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</si>
  <si>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</si>
  <si>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</si>
  <si>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</si>
  <si>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</si>
  <si>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</si>
  <si>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</si>
  <si>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</si>
  <si>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</si>
  <si>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</si>
  <si>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</si>
  <si>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</si>
  <si>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</si>
  <si>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</si>
  <si>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</si>
  <si>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</si>
  <si>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</si>
  <si>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</si>
  <si>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</si>
  <si>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</si>
  <si>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</si>
  <si>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</si>
  <si>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</si>
  <si>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</si>
  <si>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</si>
  <si>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</si>
  <si>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</si>
  <si>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</si>
  <si>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</si>
  <si>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</si>
  <si>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</si>
  <si>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</si>
  <si>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</si>
  <si>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</si>
  <si>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</si>
  <si>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</si>
  <si>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</si>
  <si>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</si>
  <si>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</si>
  <si>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</si>
  <si>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</si>
  <si>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</si>
  <si>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</si>
  <si>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</si>
  <si>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</si>
  <si>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</si>
  <si>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</si>
  <si>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</si>
  <si>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</si>
  <si>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</si>
  <si>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</si>
  <si>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</si>
  <si>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</si>
  <si>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</si>
  <si>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</si>
  <si>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</si>
  <si>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</si>
  <si>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</si>
  <si>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</si>
  <si>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</si>
  <si>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</si>
  <si>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</si>
  <si>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</si>
  <si>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</si>
  <si>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</si>
  <si>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</si>
  <si>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</si>
  <si>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</si>
  <si>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</si>
  <si>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</si>
  <si>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</si>
  <si>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</si>
  <si>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</si>
  <si>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</si>
  <si>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</si>
  <si>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</si>
  <si>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</si>
  <si>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</si>
  <si>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</si>
  <si>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</si>
  <si>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</si>
  <si>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</si>
  <si>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</si>
  <si>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</si>
  <si>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</si>
  <si>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</si>
  <si>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</si>
  <si>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</si>
  <si>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</si>
  <si>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</si>
  <si>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</si>
  <si>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</si>
  <si>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</si>
  <si>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</si>
  <si>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</si>
  <si>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</si>
  <si>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</si>
  <si>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</si>
  <si>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</si>
  <si>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</si>
  <si>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</si>
  <si>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</si>
  <si>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</si>
  <si>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</si>
  <si>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</si>
  <si>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</si>
  <si>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</si>
  <si>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</si>
  <si>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</si>
  <si>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</si>
  <si>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</si>
  <si>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</si>
  <si>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</si>
  <si>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</si>
  <si>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</si>
  <si>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</si>
  <si>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</si>
  <si>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</si>
  <si>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</si>
  <si>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</si>
  <si>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</si>
  <si>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</si>
  <si>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</si>
  <si>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</si>
  <si>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</si>
  <si>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</si>
  <si>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</si>
  <si>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</si>
  <si>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</si>
  <si>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</si>
  <si>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</si>
  <si>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</si>
  <si>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</si>
  <si>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</si>
  <si>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</si>
  <si>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</si>
  <si>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</si>
  <si>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</si>
  <si>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</si>
  <si>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</si>
  <si>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</si>
  <si>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</si>
  <si>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</si>
  <si>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</si>
  <si>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</si>
  <si>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</si>
  <si>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</si>
  <si>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</si>
  <si>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</si>
  <si>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</si>
  <si>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</si>
  <si>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</si>
  <si>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</si>
  <si>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</si>
  <si>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</si>
  <si>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</si>
  <si>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</si>
  <si>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</si>
  <si>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</si>
  <si>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</si>
  <si>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</si>
  <si>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</si>
  <si>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</si>
  <si>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</si>
  <si>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</si>
  <si>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</si>
  <si>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</si>
  <si>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</si>
  <si>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</si>
  <si>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</si>
  <si>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</si>
  <si>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</si>
  <si>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</si>
  <si>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</si>
  <si>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</si>
  <si>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</si>
  <si>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</si>
  <si>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</si>
  <si>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</si>
  <si>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</si>
  <si>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</si>
  <si>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</si>
  <si>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</si>
  <si>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</si>
  <si>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</si>
  <si>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</si>
  <si>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</si>
  <si>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</si>
  <si>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</si>
  <si>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</si>
  <si>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</si>
  <si>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</si>
  <si>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</si>
  <si>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</si>
  <si>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</si>
  <si>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</si>
  <si>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</si>
  <si>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</si>
  <si>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</si>
  <si>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</si>
  <si>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</si>
  <si>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</si>
  <si>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</si>
  <si>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</si>
  <si>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</si>
  <si>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</si>
  <si>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</si>
  <si>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</si>
  <si>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</si>
  <si>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</si>
  <si>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</si>
  <si>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</si>
  <si>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</si>
  <si>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</si>
  <si>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</si>
  <si>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</si>
  <si>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</si>
  <si>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</si>
  <si>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</si>
  <si>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</si>
  <si>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</si>
  <si>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</si>
  <si>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</si>
  <si>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</si>
  <si>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</si>
  <si>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</si>
  <si>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</si>
  <si>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</si>
  <si>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</si>
  <si>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</si>
  <si>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</si>
  <si>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</si>
  <si>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</si>
  <si>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</si>
  <si>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</si>
  <si>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</si>
  <si>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</si>
  <si>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</si>
  <si>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</si>
  <si>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</si>
  <si>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</si>
  <si>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</si>
  <si>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</si>
  <si>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</si>
  <si>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</si>
  <si>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</si>
  <si>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</si>
  <si>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</si>
  <si>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</si>
  <si>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</si>
  <si>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</si>
  <si>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</si>
  <si>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</si>
  <si>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</si>
  <si>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</si>
  <si>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</si>
  <si>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</si>
  <si>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</si>
  <si>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</si>
  <si>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</si>
  <si>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</si>
  <si>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</si>
  <si>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</si>
  <si>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</si>
  <si>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</si>
  <si>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</si>
  <si>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</si>
  <si>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</si>
  <si>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</si>
  <si>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</si>
  <si>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</si>
  <si>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</si>
  <si>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</si>
  <si>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</si>
  <si>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</si>
  <si>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</si>
  <si>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</si>
  <si>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</si>
  <si>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</si>
  <si>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</si>
  <si>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</si>
  <si>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</si>
  <si>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</si>
  <si>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</si>
  <si>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</si>
  <si>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</si>
  <si>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</si>
  <si>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</si>
  <si>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</si>
  <si>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</si>
  <si>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</si>
  <si>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</si>
  <si>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</si>
  <si>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</si>
  <si>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</si>
  <si>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</si>
  <si>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</si>
  <si>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</si>
  <si>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</si>
  <si>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</si>
  <si>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</si>
  <si>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</si>
  <si>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</si>
  <si>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</si>
  <si>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</si>
  <si>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</si>
  <si>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</si>
  <si>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</si>
  <si>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</si>
  <si>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</si>
  <si>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</si>
  <si>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</si>
  <si>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</si>
  <si>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</si>
  <si>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</si>
  <si>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</si>
  <si>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</si>
  <si>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</si>
  <si>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</si>
  <si>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</si>
  <si>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</si>
  <si>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</si>
  <si>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</si>
  <si>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</si>
  <si>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</si>
  <si>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</si>
  <si>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</si>
  <si>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</si>
  <si>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</si>
  <si>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</si>
  <si>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</si>
  <si>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</si>
  <si>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</si>
  <si>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</si>
  <si>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</si>
  <si>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</si>
  <si>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</si>
  <si>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</si>
  <si>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</si>
  <si>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</si>
  <si>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</si>
  <si>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</si>
  <si>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</si>
  <si>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</si>
  <si>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</si>
  <si>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</si>
  <si>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</si>
  <si>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</si>
  <si>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</si>
  <si>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</si>
  <si>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</si>
  <si>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</si>
  <si>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</si>
  <si>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</si>
  <si>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</si>
  <si>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</si>
  <si>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</si>
  <si>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</si>
  <si>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</si>
  <si>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</si>
  <si>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</si>
  <si>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</si>
  <si>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</si>
  <si>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</si>
  <si>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</si>
  <si>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</si>
  <si>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</si>
  <si>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</si>
  <si>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</si>
  <si>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</si>
  <si>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</si>
  <si>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</si>
  <si>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</si>
  <si>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</si>
  <si>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</si>
  <si>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</si>
  <si>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</si>
  <si>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</si>
  <si>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</si>
  <si>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</si>
  <si>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</si>
  <si>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</si>
  <si>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</si>
  <si>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</si>
  <si>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</si>
  <si>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</si>
  <si>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</si>
  <si>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</si>
  <si>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</si>
  <si>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</si>
  <si>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</si>
  <si>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</si>
  <si>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</si>
  <si>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</si>
  <si>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</si>
  <si>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</si>
  <si>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</si>
  <si>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</si>
  <si>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</si>
  <si>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</si>
  <si>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</si>
  <si>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</si>
  <si>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</si>
  <si>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</si>
  <si>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</si>
  <si>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</si>
  <si>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</si>
  <si>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</si>
  <si>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</si>
  <si>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</si>
  <si>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</si>
  <si>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</si>
  <si>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</si>
  <si>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</si>
  <si>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</si>
  <si>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</si>
  <si>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</si>
  <si>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</si>
  <si>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</si>
  <si>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</si>
  <si>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</si>
  <si>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</si>
  <si>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</si>
  <si>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</si>
  <si>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</si>
  <si>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</si>
  <si>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</si>
  <si>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</si>
  <si>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</si>
  <si>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</si>
  <si>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</si>
  <si>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</si>
  <si>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</si>
  <si>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</si>
  <si>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</si>
  <si>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</si>
  <si>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</si>
  <si>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</si>
  <si>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</si>
  <si>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</si>
  <si>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</si>
  <si>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</si>
  <si>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</si>
  <si>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</si>
  <si>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</si>
  <si>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</si>
  <si>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</si>
  <si>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</si>
  <si>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</si>
  <si>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</si>
  <si>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</si>
  <si>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</si>
  <si>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</si>
  <si>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</si>
  <si>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</si>
  <si>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</si>
  <si>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</si>
  <si>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</si>
  <si>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</si>
  <si>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</si>
  <si>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</si>
  <si>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</si>
  <si>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</si>
  <si>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</si>
  <si>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</si>
  <si>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</si>
  <si>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</si>
  <si>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</si>
  <si>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</si>
  <si>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</si>
  <si>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</si>
  <si>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</si>
  <si>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</si>
  <si>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</si>
  <si>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</si>
  <si>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</si>
  <si>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</si>
  <si>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</si>
  <si>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</si>
  <si>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</si>
  <si>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</si>
  <si>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</si>
  <si>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</si>
  <si>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</si>
  <si>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</si>
  <si>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</si>
  <si>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</si>
  <si>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</si>
  <si>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</si>
  <si>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</si>
  <si>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</si>
  <si>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</si>
  <si>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</si>
  <si>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</si>
  <si>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</si>
  <si>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</si>
  <si>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</si>
  <si>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</si>
  <si>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</si>
  <si>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</si>
  <si>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</si>
  <si>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</si>
  <si>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</si>
  <si>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</si>
  <si>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</si>
  <si>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</si>
  <si>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</si>
  <si>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</si>
  <si>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</si>
  <si>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</si>
  <si>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</si>
  <si>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</si>
  <si>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</si>
  <si>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</si>
  <si>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</si>
  <si>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</si>
  <si>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</si>
  <si>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</si>
  <si>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</si>
  <si>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</si>
  <si>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</si>
  <si>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</si>
  <si>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</si>
  <si>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</si>
  <si>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</si>
  <si>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</si>
  <si>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</si>
  <si>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</si>
  <si>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</si>
  <si>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</si>
  <si>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</si>
  <si>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</si>
  <si>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</si>
  <si>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</si>
  <si>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</si>
  <si>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</si>
  <si>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</si>
  <si>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</si>
  <si>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</si>
  <si>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</si>
  <si>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</si>
  <si>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</si>
  <si>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</si>
  <si>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</si>
  <si>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</si>
  <si>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</si>
  <si>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</si>
  <si>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</si>
  <si>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</si>
  <si>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</si>
  <si>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</si>
  <si>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</si>
  <si>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</si>
  <si>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</si>
  <si>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</si>
  <si>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</si>
  <si>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</si>
  <si>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</si>
  <si>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</si>
  <si>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</si>
  <si>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</si>
  <si>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</si>
  <si>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</si>
  <si>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</si>
  <si>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</si>
  <si>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</si>
  <si>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</si>
  <si>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</si>
  <si>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</si>
  <si>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</si>
  <si>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</si>
  <si>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</si>
  <si>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</si>
  <si>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</si>
  <si>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</si>
  <si>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</si>
  <si>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</si>
  <si>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</si>
  <si>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</si>
  <si>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</si>
  <si>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</si>
  <si>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</si>
  <si>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</si>
  <si>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</si>
  <si>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</si>
  <si>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</si>
  <si>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</si>
  <si>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</si>
  <si>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</si>
  <si>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</si>
  <si>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</si>
  <si>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</si>
  <si>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</si>
  <si>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</si>
  <si>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</si>
  <si>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</si>
  <si>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</si>
  <si>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</si>
  <si>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</si>
  <si>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</si>
  <si>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</si>
  <si>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</si>
  <si>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</si>
  <si>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</si>
  <si>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</si>
  <si>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</si>
  <si>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</si>
  <si>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</si>
  <si>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</si>
  <si>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</si>
  <si>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</si>
  <si>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</si>
  <si>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</si>
  <si>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</si>
  <si>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</si>
  <si>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</si>
  <si>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</si>
  <si>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</si>
  <si>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</si>
  <si>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</si>
  <si>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</si>
  <si>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</si>
  <si>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</si>
  <si>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</si>
  <si>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</si>
  <si>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</si>
  <si>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</si>
  <si>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</si>
  <si>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</si>
  <si>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</si>
  <si>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</si>
  <si>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</si>
  <si>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</si>
  <si>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</si>
  <si>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</si>
  <si>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</si>
  <si>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</si>
  <si>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</si>
  <si>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</si>
  <si>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</si>
  <si>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</si>
  <si>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</si>
  <si>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</si>
  <si>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</si>
  <si>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</si>
  <si>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</si>
  <si>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</si>
  <si>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</si>
  <si>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</si>
  <si>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</si>
  <si>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</si>
  <si>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</si>
  <si>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</si>
  <si>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</si>
  <si>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</si>
  <si>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</si>
  <si>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</si>
  <si>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</si>
  <si>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</si>
  <si>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</si>
  <si>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</si>
  <si>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</si>
  <si>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</si>
  <si>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</si>
  <si>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</si>
  <si>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</si>
  <si>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</si>
  <si>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</si>
  <si>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</si>
  <si>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</si>
  <si>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</si>
  <si>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</si>
  <si>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</si>
  <si>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</si>
  <si>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</si>
  <si>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</si>
  <si>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</si>
  <si>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</si>
  <si>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</si>
  <si>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</si>
  <si>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</si>
  <si>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</si>
  <si>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</si>
  <si>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</si>
  <si>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</si>
  <si>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</si>
  <si>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</si>
  <si>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</si>
  <si>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</si>
  <si>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</si>
  <si>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</si>
  <si>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</si>
  <si>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</si>
  <si>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</si>
  <si>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</si>
  <si>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</si>
  <si>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</si>
  <si>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</si>
  <si>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</si>
  <si>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</si>
  <si>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</si>
  <si>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</si>
  <si>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</si>
  <si>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</si>
  <si>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</si>
  <si>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</si>
  <si>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</si>
  <si>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</si>
  <si>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</si>
  <si>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</si>
  <si>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</si>
  <si>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</si>
  <si>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</si>
  <si>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</si>
  <si>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</si>
  <si>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</si>
  <si>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</si>
  <si>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</si>
  <si>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</si>
  <si>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</si>
  <si>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</si>
  <si>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</si>
  <si>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</si>
  <si>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</si>
  <si>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</si>
  <si>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</si>
  <si>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</si>
  <si>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</si>
  <si>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</si>
  <si>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</si>
  <si>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</si>
  <si>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</si>
  <si>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</si>
  <si>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</si>
  <si>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</si>
  <si>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</si>
  <si>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</si>
  <si>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</si>
  <si>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</si>
  <si>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</si>
  <si>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</si>
  <si>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</si>
  <si>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</si>
  <si>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</si>
  <si>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</si>
  <si>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</si>
  <si>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</si>
  <si>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</si>
  <si>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</si>
  <si>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</si>
  <si>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</si>
  <si>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</si>
  <si>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</si>
  <si>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</si>
  <si>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</si>
  <si>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</si>
  <si>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</si>
  <si>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</si>
  <si>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</si>
  <si>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</si>
  <si>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</si>
  <si>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</si>
  <si>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</si>
  <si>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</si>
  <si>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</si>
  <si>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</si>
  <si>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</si>
  <si>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</si>
  <si>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</si>
  <si>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</si>
  <si>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</si>
  <si>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</si>
  <si>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</si>
  <si>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</si>
  <si>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</si>
  <si>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</si>
  <si>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</si>
  <si>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</si>
  <si>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</si>
  <si>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</si>
  <si>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</si>
  <si>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</si>
  <si>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</si>
  <si>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</si>
  <si>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</si>
  <si>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</si>
  <si>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</si>
  <si>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</si>
  <si>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</si>
  <si>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</si>
  <si>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</si>
  <si>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</si>
  <si>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</si>
  <si>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</si>
  <si>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</si>
  <si>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</si>
  <si>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</si>
  <si>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</si>
  <si>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</si>
  <si>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</si>
  <si>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</si>
  <si>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</si>
  <si>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</si>
  <si>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</si>
  <si>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</si>
  <si>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</si>
  <si>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</si>
  <si>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</si>
  <si>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</si>
  <si>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</si>
  <si>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</si>
  <si>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</si>
  <si>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</si>
  <si>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</si>
  <si>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</si>
  <si>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</si>
  <si>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</si>
  <si>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</si>
  <si>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</si>
  <si>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</si>
  <si>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</si>
  <si>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</si>
  <si>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</si>
  <si>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</si>
  <si>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</si>
  <si>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</si>
  <si>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</si>
  <si>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</si>
  <si>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</si>
  <si>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</si>
  <si>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</si>
  <si>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</si>
  <si>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</si>
  <si>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</si>
  <si>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</si>
  <si>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</si>
  <si>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</si>
  <si>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</si>
  <si>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</si>
  <si>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</si>
  <si>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</si>
  <si>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</si>
  <si>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</si>
  <si>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</si>
  <si>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</si>
  <si>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</si>
  <si>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</si>
  <si>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</si>
  <si>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</si>
  <si>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</si>
  <si>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</si>
  <si>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</si>
  <si>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</si>
  <si>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</si>
  <si>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</si>
  <si>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</si>
  <si>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</si>
  <si>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</si>
  <si>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</si>
  <si>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</si>
  <si>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</si>
  <si>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</si>
  <si>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</si>
  <si>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</si>
  <si>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</si>
  <si>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</si>
  <si>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</si>
  <si>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</si>
  <si>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</si>
  <si>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</si>
  <si>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</si>
  <si>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</si>
  <si>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</si>
  <si>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</si>
  <si>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</si>
  <si>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</si>
  <si>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</si>
  <si>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</si>
  <si>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</si>
  <si>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</si>
  <si>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</si>
  <si>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</si>
  <si>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</si>
  <si>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</si>
  <si>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</si>
  <si>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</si>
  <si>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</si>
  <si>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</si>
  <si>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</si>
  <si>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</si>
  <si>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</si>
  <si>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</si>
  <si>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</si>
  <si>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</si>
  <si>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</si>
  <si>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</si>
  <si>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</si>
  <si>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</si>
  <si>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</si>
  <si>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</si>
  <si>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</si>
  <si>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</si>
  <si>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</si>
  <si>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</si>
  <si>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</si>
  <si>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</si>
  <si>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</si>
  <si>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</si>
  <si>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</si>
  <si>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</si>
  <si>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</si>
  <si>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</si>
  <si>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</si>
  <si>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</si>
  <si>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</si>
  <si>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</si>
  <si>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</si>
  <si>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</si>
  <si>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</si>
  <si>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</si>
  <si>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</si>
  <si>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</si>
  <si>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</si>
  <si>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</si>
  <si>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</si>
  <si>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</si>
  <si>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</si>
  <si>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</si>
  <si>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</si>
  <si>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</si>
  <si>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</si>
  <si>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</si>
  <si>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</si>
  <si>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</si>
  <si>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</si>
  <si>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</si>
  <si>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</si>
  <si>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</si>
  <si>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</si>
  <si>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</si>
  <si>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</si>
  <si>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</si>
  <si>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</si>
  <si>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</si>
  <si>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</si>
  <si>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</si>
  <si>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</si>
  <si>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</si>
  <si>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</si>
  <si>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</si>
  <si>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</si>
  <si>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</si>
  <si>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</si>
  <si>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</si>
  <si>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</si>
  <si>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</si>
  <si>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</si>
  <si>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</si>
  <si>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</si>
  <si>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</si>
  <si>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</si>
  <si>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</si>
  <si>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</si>
  <si>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</si>
  <si>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</si>
  <si>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</si>
  <si>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</si>
  <si>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</si>
  <si>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</si>
  <si>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</si>
  <si>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</si>
  <si>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</si>
  <si>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</si>
  <si>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</si>
  <si>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</si>
  <si>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</si>
  <si>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</si>
  <si>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</si>
  <si>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</si>
  <si>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</si>
  <si>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</si>
  <si>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</si>
  <si>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</si>
  <si>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</si>
  <si>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</si>
  <si>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</si>
  <si>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</si>
  <si>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</si>
  <si>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</si>
  <si>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</si>
  <si>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</si>
  <si>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</si>
  <si>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</si>
  <si>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</si>
  <si>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</si>
  <si>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</si>
  <si>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</si>
  <si>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</si>
  <si>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</si>
  <si>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</si>
  <si>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</si>
  <si>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</si>
  <si>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</si>
  <si>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</si>
  <si>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</si>
  <si>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</si>
  <si>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</si>
  <si>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</si>
  <si>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</si>
  <si>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</si>
  <si>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</si>
  <si>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</si>
  <si>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</si>
  <si>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</si>
  <si>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</si>
  <si>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</si>
  <si>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</si>
  <si>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</si>
  <si>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</si>
  <si>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</si>
  <si>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</si>
  <si>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</si>
  <si>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</si>
  <si>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</si>
  <si>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</si>
  <si>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</si>
  <si>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</si>
  <si>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</si>
  <si>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</si>
  <si>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</si>
  <si>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</si>
  <si>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</si>
  <si>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</si>
  <si>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</si>
  <si>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</si>
  <si>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</si>
  <si>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</si>
  <si>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</si>
  <si>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</si>
  <si>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</si>
  <si>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</si>
  <si>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</si>
  <si>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</si>
  <si>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</si>
  <si>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</si>
  <si>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</si>
  <si>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</si>
  <si>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</si>
  <si>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</si>
  <si>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</si>
  <si>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</si>
  <si>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</si>
  <si>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</si>
  <si>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</si>
  <si>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</si>
  <si>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</si>
  <si>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</si>
  <si>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</si>
  <si>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</si>
  <si>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</si>
  <si>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</si>
  <si>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</si>
  <si>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</si>
  <si>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</si>
  <si>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</si>
  <si>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</si>
  <si>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</si>
  <si>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</si>
  <si>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</si>
  <si>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</si>
  <si>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</si>
  <si>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</si>
  <si>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</si>
  <si>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</si>
  <si>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</si>
  <si>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</si>
  <si>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</si>
  <si>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</si>
  <si>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</si>
  <si>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</si>
  <si>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</si>
  <si>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</si>
  <si>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</si>
  <si>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</si>
  <si>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</si>
  <si>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</si>
  <si>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</si>
  <si>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</si>
  <si>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</si>
  <si>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</si>
  <si>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</si>
  <si>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</si>
  <si>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</si>
  <si>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</si>
  <si>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</si>
  <si>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</si>
  <si>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</si>
  <si>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</si>
  <si>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</si>
  <si>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</si>
  <si>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</si>
  <si>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</si>
  <si>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</si>
  <si>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</si>
  <si>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</si>
  <si>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</si>
  <si>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</si>
  <si>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</si>
  <si>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</si>
  <si>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</si>
  <si>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</si>
  <si>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</si>
  <si>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</si>
  <si>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</si>
  <si>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</si>
  <si>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</si>
  <si>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</si>
  <si>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</si>
  <si>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</si>
  <si>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</si>
  <si>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</si>
  <si>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</si>
  <si>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</si>
  <si>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</si>
  <si>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</si>
  <si>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</si>
  <si>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</si>
  <si>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</si>
  <si>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</si>
  <si>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</si>
  <si>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</si>
  <si>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</si>
  <si>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</si>
  <si>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</si>
  <si>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</si>
  <si>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</si>
  <si>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</si>
  <si>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</si>
  <si>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</si>
  <si>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</si>
  <si>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</si>
  <si>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</si>
  <si>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</si>
  <si>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</si>
  <si>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</si>
  <si>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</si>
  <si>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</si>
  <si>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</si>
  <si>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</si>
  <si>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</si>
  <si>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</si>
  <si>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</si>
  <si>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</si>
  <si>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</si>
  <si>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</si>
  <si>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</si>
  <si>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</si>
  <si>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</si>
  <si>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</si>
  <si>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</si>
  <si>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</si>
  <si>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</si>
  <si>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</si>
  <si>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</si>
  <si>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</si>
  <si>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</si>
  <si>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</si>
  <si>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</si>
  <si>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</si>
  <si>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</si>
  <si>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</si>
  <si>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</si>
  <si>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</si>
  <si>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</si>
  <si>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</si>
  <si>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</si>
  <si>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</si>
  <si>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</si>
  <si>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</si>
  <si>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</si>
  <si>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</si>
  <si>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</si>
  <si>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</si>
  <si>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</si>
  <si>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</si>
  <si>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</si>
  <si>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</si>
  <si>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</si>
  <si>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</si>
  <si>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</si>
  <si>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</si>
  <si>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</si>
  <si>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</si>
  <si>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</si>
  <si>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</si>
  <si>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</si>
  <si>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</si>
  <si>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</si>
  <si>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</si>
  <si>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</si>
  <si>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</si>
  <si>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</si>
  <si>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</si>
  <si>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</si>
  <si>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</si>
  <si>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</si>
  <si>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</si>
  <si>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</si>
  <si>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</si>
  <si>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</si>
  <si>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</si>
  <si>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</si>
  <si>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</si>
  <si>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</si>
  <si>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</si>
  <si>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</si>
  <si>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</si>
  <si>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</si>
  <si>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</si>
  <si>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</si>
  <si>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</si>
  <si>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</si>
  <si>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</si>
  <si>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</si>
  <si>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</si>
  <si>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</si>
  <si>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</si>
  <si>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</si>
  <si>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</si>
  <si>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</si>
  <si>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</si>
  <si>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</si>
  <si>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</si>
  <si>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</si>
  <si>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</si>
  <si>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</si>
  <si>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</si>
  <si>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</si>
  <si>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</si>
  <si>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</si>
  <si>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</si>
  <si>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</si>
  <si>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</si>
  <si>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</si>
  <si>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</si>
  <si>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</si>
  <si>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</si>
  <si>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</si>
  <si>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</si>
  <si>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</si>
  <si>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</si>
  <si>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</si>
  <si>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</si>
  <si>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</si>
  <si>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</si>
  <si>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</si>
  <si>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</si>
  <si>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</si>
  <si>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</si>
  <si>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</si>
  <si>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</si>
  <si>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</si>
  <si>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</si>
  <si>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</si>
  <si>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</si>
  <si>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</si>
  <si>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</si>
  <si>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</si>
  <si>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</si>
  <si>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</si>
  <si>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</si>
  <si>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</si>
  <si>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</si>
  <si>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</si>
  <si>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</si>
  <si>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</si>
  <si>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</si>
  <si>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</si>
  <si>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</si>
  <si>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</si>
  <si>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</si>
  <si>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</si>
  <si>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</si>
  <si>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</si>
  <si>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</si>
  <si>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</si>
  <si>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</si>
  <si>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</si>
  <si>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</si>
  <si>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</si>
  <si>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</si>
  <si>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</si>
  <si>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</si>
  <si>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</si>
  <si>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</si>
  <si>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</si>
  <si>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</si>
  <si>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</si>
  <si>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</si>
  <si>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</si>
  <si>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</si>
  <si>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</si>
  <si>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</si>
  <si>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</si>
  <si>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</si>
  <si>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</si>
  <si>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</si>
  <si>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</si>
  <si>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</si>
  <si>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</si>
  <si>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</si>
  <si>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</si>
  <si>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</si>
  <si>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</si>
  <si>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</si>
  <si>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</si>
  <si>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</si>
  <si>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</si>
  <si>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</si>
  <si>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</si>
  <si>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</si>
  <si>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</si>
  <si>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</si>
  <si>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</si>
  <si>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</si>
  <si>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</si>
  <si>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</si>
  <si>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</si>
  <si>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</si>
  <si>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</si>
  <si>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</si>
  <si>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</si>
  <si>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</si>
  <si>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</si>
  <si>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</si>
  <si>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</si>
  <si>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</si>
  <si>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</si>
  <si>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</si>
  <si>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</si>
  <si>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</si>
  <si>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</si>
  <si>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</si>
  <si>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</si>
  <si>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</si>
  <si>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</si>
  <si>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</si>
  <si>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</si>
  <si>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</si>
  <si>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</si>
  <si>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</si>
  <si>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</si>
  <si>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</si>
  <si>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</si>
  <si>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</si>
  <si>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</si>
  <si>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</si>
  <si>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</si>
  <si>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</si>
  <si>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</si>
  <si>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</si>
  <si>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</si>
  <si>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</si>
  <si>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</si>
  <si>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</si>
  <si>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</si>
  <si>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</si>
  <si>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</si>
  <si>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</si>
  <si>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</si>
  <si>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</si>
  <si>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</si>
  <si>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</si>
  <si>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</si>
  <si>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</si>
  <si>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</si>
  <si>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</si>
  <si>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</si>
  <si>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</si>
  <si>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</si>
  <si>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</si>
  <si>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</si>
  <si>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</si>
  <si>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</si>
  <si>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</si>
  <si>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</si>
  <si>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</si>
  <si>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</si>
  <si>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</si>
  <si>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</si>
  <si>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</si>
  <si>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</si>
  <si>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</si>
  <si>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</si>
  <si>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</si>
  <si>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</si>
  <si>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</si>
  <si>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</si>
  <si>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</si>
  <si>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</si>
  <si>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</si>
  <si>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</si>
  <si>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</si>
  <si>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</si>
  <si>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</si>
  <si>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</si>
  <si>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</si>
  <si>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</si>
  <si>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</si>
  <si>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</si>
  <si>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</si>
  <si>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</si>
  <si>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</si>
  <si>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</si>
  <si>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</si>
  <si>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</si>
  <si>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</si>
  <si>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</si>
  <si>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</si>
  <si>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</si>
  <si>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</si>
  <si>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</si>
  <si>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</si>
  <si>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</si>
  <si>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</si>
  <si>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</si>
  <si>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</si>
  <si>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</si>
  <si>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</si>
  <si>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</si>
  <si>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</si>
  <si>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</si>
  <si>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</si>
  <si>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</si>
  <si>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</si>
  <si>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</si>
  <si>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</si>
  <si>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</si>
  <si>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</si>
  <si>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</si>
  <si>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</si>
  <si>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</si>
  <si>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</si>
  <si>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</si>
  <si>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</si>
  <si>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</si>
  <si>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</si>
  <si>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</si>
  <si>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</si>
  <si>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</si>
  <si>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</si>
  <si>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</si>
  <si>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</si>
  <si>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</si>
  <si>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</si>
  <si>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</si>
  <si>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</si>
  <si>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</si>
  <si>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</si>
  <si>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</si>
  <si>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</si>
  <si>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</si>
  <si>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</si>
  <si>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</si>
  <si>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</si>
  <si>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</si>
  <si>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</si>
  <si>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</si>
  <si>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</si>
  <si>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</si>
  <si>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</si>
  <si>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</si>
  <si>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</si>
  <si>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</si>
  <si>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</si>
  <si>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</si>
  <si>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</si>
  <si>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</si>
  <si>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</si>
  <si>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</si>
  <si>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</si>
  <si>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</si>
  <si>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</si>
  <si>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</si>
  <si>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</si>
  <si>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</si>
  <si>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</si>
  <si>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</si>
  <si>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</si>
  <si>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</si>
  <si>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</si>
  <si>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</si>
  <si>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</si>
  <si>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</si>
  <si>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</si>
  <si>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</si>
  <si>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</si>
  <si>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</si>
  <si>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</si>
  <si>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</si>
  <si>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</si>
  <si>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</si>
  <si>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</si>
  <si>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</si>
  <si>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</si>
  <si>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</si>
  <si>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</si>
  <si>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</si>
  <si>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</si>
  <si>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</si>
  <si>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</si>
  <si>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</si>
  <si>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</si>
  <si>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</si>
  <si>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</si>
  <si>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</si>
  <si>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</si>
  <si>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</si>
  <si>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</si>
  <si>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</si>
  <si>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</si>
  <si>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</si>
  <si>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</si>
  <si>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</si>
  <si>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</si>
  <si>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</si>
  <si>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</si>
  <si>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</si>
  <si>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</si>
  <si>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</si>
  <si>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</si>
  <si>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</si>
  <si>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</si>
  <si>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</si>
  <si>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</si>
  <si>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</si>
  <si>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</si>
  <si>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</si>
  <si>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</si>
  <si>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</si>
  <si>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</si>
  <si>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</si>
  <si>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</si>
  <si>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</si>
  <si>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</si>
  <si>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</si>
  <si>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</si>
  <si>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</si>
  <si>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</si>
  <si>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</si>
  <si>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</si>
  <si>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</si>
  <si>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</si>
  <si>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</si>
  <si>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</si>
  <si>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</si>
  <si>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</si>
  <si>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</si>
  <si>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</si>
  <si>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</si>
  <si>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</si>
  <si>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</si>
  <si>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</si>
  <si>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</si>
  <si>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</si>
  <si>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</si>
  <si>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</si>
  <si>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</si>
  <si>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</si>
  <si>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</si>
  <si>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</si>
  <si>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</si>
  <si>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</si>
  <si>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</si>
  <si>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</si>
  <si>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</si>
  <si>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</si>
  <si>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</si>
  <si>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</si>
  <si>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</si>
  <si>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</si>
  <si>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</si>
  <si>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</si>
  <si>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</si>
  <si>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</si>
  <si>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</si>
  <si>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</si>
  <si>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</si>
  <si>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</si>
  <si>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</si>
  <si>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</si>
  <si>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</si>
  <si>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</si>
  <si>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</si>
  <si>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</si>
  <si>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</si>
  <si>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</si>
  <si>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</si>
  <si>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</si>
  <si>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</si>
  <si>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</si>
  <si>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</si>
  <si>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</si>
  <si>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</si>
  <si>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</si>
  <si>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</si>
  <si>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</si>
  <si>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</si>
  <si>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</si>
  <si>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</si>
  <si>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</si>
  <si>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</si>
  <si>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</si>
  <si>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</si>
  <si>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</si>
  <si>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</si>
  <si>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</si>
  <si>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</si>
  <si>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</si>
  <si>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</si>
  <si>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</si>
  <si>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</si>
  <si>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</si>
  <si>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</si>
  <si>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</si>
  <si>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</si>
  <si>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</si>
  <si>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</si>
  <si>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</si>
  <si>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</si>
  <si>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</si>
  <si>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</si>
  <si>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</si>
  <si>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</si>
  <si>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</si>
  <si>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</si>
  <si>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</si>
  <si>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</si>
  <si>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</si>
  <si>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</si>
  <si>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</si>
  <si>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</si>
  <si>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</si>
  <si>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</si>
  <si>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</si>
  <si>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</si>
  <si>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</si>
  <si>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</si>
  <si>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</si>
  <si>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</si>
  <si>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</si>
  <si>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</si>
  <si>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</si>
  <si>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</si>
  <si>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</si>
  <si>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</si>
  <si>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</si>
  <si>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</si>
  <si>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</si>
  <si>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</si>
  <si>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</si>
  <si>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</si>
  <si>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</si>
  <si>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</si>
  <si>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</si>
  <si>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</si>
  <si>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</si>
  <si>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</si>
  <si>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</si>
  <si>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</si>
  <si>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</si>
  <si>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</si>
  <si>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</si>
  <si>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</si>
  <si>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</si>
  <si>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</si>
  <si>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</si>
  <si>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</si>
  <si>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</si>
  <si>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</si>
  <si>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</si>
  <si>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</si>
  <si>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</si>
  <si>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</si>
  <si>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</si>
  <si>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</si>
  <si>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</si>
  <si>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</si>
  <si>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</si>
  <si>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</si>
  <si>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</si>
  <si>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</si>
  <si>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</si>
  <si>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</si>
  <si>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</si>
  <si>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</si>
  <si>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</si>
  <si>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</si>
  <si>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</si>
  <si>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</si>
  <si>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</si>
  <si>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</si>
  <si>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</si>
  <si>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</si>
  <si>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</si>
  <si>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</si>
  <si>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</si>
  <si>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</si>
  <si>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</si>
  <si>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</si>
  <si>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</si>
  <si>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</si>
  <si>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</si>
  <si>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</si>
  <si>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</si>
  <si>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</si>
  <si>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</si>
  <si>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</si>
  <si>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</si>
  <si>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</si>
  <si>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</si>
  <si>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</si>
  <si>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</si>
  <si>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</si>
  <si>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</si>
  <si>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</si>
  <si>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</si>
  <si>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</si>
  <si>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</si>
  <si>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</si>
  <si>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</si>
  <si>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</si>
  <si>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</si>
  <si>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</si>
  <si>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</si>
  <si>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</si>
  <si>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</si>
  <si>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</si>
  <si>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</si>
  <si>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</si>
  <si>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</si>
  <si>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</si>
  <si>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</si>
  <si>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</si>
  <si>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</si>
  <si>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</si>
  <si>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</si>
  <si>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</si>
  <si>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</si>
  <si>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</si>
  <si>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</si>
  <si>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</si>
  <si>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</si>
  <si>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</si>
  <si>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</si>
  <si>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</si>
  <si>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</si>
  <si>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</si>
  <si>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</si>
  <si>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</si>
  <si>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</si>
  <si>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</si>
  <si>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</si>
  <si>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</si>
  <si>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</si>
  <si>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</si>
  <si>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</si>
  <si>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</si>
  <si>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</si>
  <si>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</si>
  <si>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</si>
  <si>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</si>
  <si>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</si>
  <si>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</si>
  <si>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</si>
  <si>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</si>
  <si>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</si>
  <si>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</si>
  <si>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</si>
  <si>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</si>
  <si>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</si>
  <si>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</si>
  <si>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</si>
  <si>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</si>
  <si>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</si>
  <si>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</si>
  <si>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</si>
  <si>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</si>
  <si>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</si>
  <si>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</si>
  <si>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</si>
  <si>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</si>
  <si>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</si>
  <si>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</si>
  <si>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</si>
  <si>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</si>
  <si>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</si>
  <si>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</si>
  <si>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</si>
  <si>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</si>
  <si>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</si>
  <si>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</si>
  <si>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</si>
  <si>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</si>
  <si>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</si>
  <si>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</si>
  <si>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</si>
  <si>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</si>
  <si>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</si>
  <si>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</si>
  <si>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</si>
  <si>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</si>
  <si>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</si>
  <si>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</si>
  <si>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</si>
  <si>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</si>
  <si>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</si>
  <si>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</si>
  <si>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</si>
  <si>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</si>
  <si>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</si>
  <si>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</si>
  <si>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</si>
  <si>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</si>
  <si>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</si>
  <si>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</si>
  <si>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</si>
  <si>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</si>
  <si>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</si>
  <si>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</si>
  <si>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</si>
  <si>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</si>
  <si>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</si>
  <si>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</si>
  <si>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</si>
  <si>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</si>
  <si>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</si>
  <si>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</si>
  <si>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</si>
  <si>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</si>
  <si>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</si>
  <si>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</si>
  <si>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</si>
  <si>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</si>
  <si>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</si>
  <si>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</si>
  <si>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</si>
  <si>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</si>
  <si>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</si>
  <si>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</si>
  <si>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</si>
  <si>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</si>
  <si>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</si>
  <si>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</si>
  <si>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</si>
  <si>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</si>
  <si>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</si>
  <si>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</si>
  <si>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</si>
  <si>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</si>
  <si>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</si>
  <si>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</si>
  <si>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</si>
  <si>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</si>
  <si>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</si>
  <si>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</si>
  <si>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</si>
  <si>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</si>
  <si>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</si>
  <si>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</si>
  <si>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</si>
  <si>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</si>
  <si>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</si>
  <si>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</si>
  <si>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</si>
  <si>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</si>
  <si>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</si>
  <si>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</si>
  <si>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</si>
  <si>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</si>
  <si>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</si>
  <si>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</si>
  <si>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</si>
  <si>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</si>
  <si>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</si>
  <si>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</si>
  <si>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</si>
  <si>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</si>
  <si>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</si>
  <si>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</si>
  <si>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</si>
  <si>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</si>
  <si>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</si>
  <si>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</si>
  <si>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</si>
  <si>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</si>
  <si>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</si>
  <si>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</si>
  <si>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</si>
  <si>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</si>
  <si>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</si>
  <si>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</si>
  <si>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</si>
  <si>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</si>
  <si>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</si>
  <si>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</si>
  <si>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</si>
  <si>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</si>
  <si>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</si>
  <si>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</si>
  <si>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</si>
  <si>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</si>
  <si>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</si>
  <si>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</si>
  <si>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</si>
  <si>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</si>
  <si>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</si>
  <si>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</si>
  <si>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</si>
  <si>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</si>
  <si>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</si>
  <si>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</si>
  <si>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</si>
  <si>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</si>
  <si>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</si>
  <si>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</si>
  <si>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</si>
  <si>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</si>
  <si>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</si>
  <si>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</si>
  <si>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</si>
  <si>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</si>
  <si>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</si>
  <si>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</si>
  <si>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</si>
  <si>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</si>
  <si>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</si>
  <si>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</si>
  <si>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</si>
  <si>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</si>
  <si>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</si>
  <si>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</si>
  <si>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</si>
  <si>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</si>
  <si>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</si>
  <si>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</si>
  <si>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</si>
  <si>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</si>
  <si>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</si>
  <si>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</si>
  <si>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</si>
  <si>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</si>
  <si>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</si>
  <si>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</si>
  <si>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</si>
  <si>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</si>
  <si>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</si>
  <si>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</si>
  <si>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</si>
  <si>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</si>
  <si>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</si>
  <si>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</si>
  <si>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</si>
  <si>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</si>
  <si>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</si>
  <si>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</si>
  <si>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</si>
  <si>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</si>
  <si>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</si>
  <si>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</si>
  <si>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</si>
  <si>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</si>
  <si>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</si>
  <si>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</si>
  <si>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</si>
  <si>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</si>
  <si>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</si>
  <si>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</si>
  <si>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</si>
  <si>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</si>
  <si>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</si>
  <si>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</si>
  <si>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</si>
  <si>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</si>
  <si>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</si>
  <si>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</si>
  <si>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</si>
  <si>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</si>
  <si>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</si>
  <si>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</si>
  <si>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</si>
  <si>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</si>
  <si>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</si>
  <si>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</si>
  <si>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</si>
  <si>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</si>
  <si>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</si>
  <si>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</si>
  <si>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</si>
  <si>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</si>
  <si>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</si>
  <si>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</si>
  <si>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</si>
  <si>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</si>
  <si>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</si>
  <si>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</si>
  <si>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</si>
  <si>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</si>
  <si>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</si>
  <si>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</si>
  <si>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</si>
  <si>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</si>
  <si>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</si>
  <si>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</si>
  <si>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</si>
  <si>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</si>
  <si>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</si>
  <si>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</si>
  <si>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</si>
  <si>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</si>
  <si>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</si>
  <si>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</si>
  <si>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</si>
  <si>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</si>
  <si>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</si>
  <si>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</si>
  <si>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</si>
  <si>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</si>
  <si>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</si>
  <si>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</si>
  <si>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</si>
  <si>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</si>
  <si>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</si>
  <si>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</si>
  <si>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</si>
  <si>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</si>
  <si>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</si>
  <si>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</si>
  <si>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</si>
  <si>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</si>
  <si>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</si>
  <si>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</si>
  <si>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</si>
  <si>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</si>
  <si>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</si>
  <si>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</si>
  <si>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</si>
  <si>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</si>
  <si>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</si>
  <si>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</si>
  <si>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</si>
  <si>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</si>
  <si>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</si>
  <si>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</si>
  <si>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</si>
  <si>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</si>
  <si>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</si>
  <si>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</si>
  <si>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</si>
  <si>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</si>
  <si>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</si>
  <si>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</si>
  <si>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</si>
  <si>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</si>
  <si>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</si>
  <si>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</si>
  <si>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</si>
  <si>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</si>
  <si>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</si>
  <si>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</si>
  <si>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</si>
  <si>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</si>
  <si>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</si>
  <si>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</si>
  <si>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</si>
  <si>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</si>
  <si>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</si>
  <si>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</si>
  <si>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</si>
  <si>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</si>
  <si>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</si>
  <si>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</si>
  <si>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</si>
  <si>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</si>
  <si>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</si>
  <si>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</si>
  <si>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</si>
  <si>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</si>
  <si>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</si>
  <si>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</si>
  <si>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</si>
  <si>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</si>
  <si>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</si>
  <si>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</si>
  <si>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</si>
  <si>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</si>
  <si>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</si>
  <si>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</si>
  <si>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</si>
  <si>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</si>
  <si>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</si>
  <si>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</si>
  <si>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</si>
  <si>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</si>
  <si>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</si>
  <si>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</si>
  <si>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</si>
  <si>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</si>
  <si>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</si>
  <si>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</si>
  <si>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</si>
  <si>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</si>
  <si>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</si>
  <si>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</si>
  <si>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</si>
  <si>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</si>
  <si>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</si>
  <si>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</si>
  <si>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</si>
  <si>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</si>
  <si>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</si>
  <si>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</si>
  <si>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</si>
  <si>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</si>
  <si>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</si>
  <si>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</si>
  <si>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</si>
  <si>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</si>
  <si>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</si>
  <si>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</si>
  <si>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</si>
  <si>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</si>
  <si>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</si>
  <si>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</si>
  <si>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</si>
  <si>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</si>
  <si>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</si>
  <si>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</si>
  <si>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</si>
  <si>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</si>
  <si>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</si>
  <si>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</si>
  <si>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</si>
  <si>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</si>
  <si>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</si>
  <si>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</si>
  <si>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</si>
  <si>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</si>
  <si>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</si>
  <si>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</si>
  <si>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</si>
  <si>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</si>
  <si>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</si>
  <si>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</si>
  <si>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</si>
  <si>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</si>
  <si>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</si>
  <si>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</si>
  <si>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</si>
  <si>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</si>
  <si>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</si>
  <si>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</si>
  <si>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</si>
  <si>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</si>
  <si>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</si>
  <si>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</si>
  <si>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</si>
  <si>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</si>
  <si>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</si>
  <si>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</si>
  <si>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</si>
  <si>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</si>
  <si>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</si>
  <si>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</si>
  <si>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</si>
  <si>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</si>
  <si>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</si>
  <si>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</si>
  <si>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</si>
  <si>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</si>
  <si>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</si>
  <si>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</si>
  <si>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</si>
  <si>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</si>
  <si>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</si>
  <si>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</si>
  <si>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</si>
  <si>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</si>
  <si>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</si>
  <si>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</si>
  <si>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</si>
  <si>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</si>
  <si>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</si>
  <si>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</si>
  <si>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</si>
  <si>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</si>
  <si>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</si>
  <si>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</si>
  <si>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</si>
  <si>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</si>
  <si>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</si>
  <si>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</si>
  <si>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</si>
  <si>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</si>
  <si>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</si>
  <si>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</si>
  <si>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</si>
  <si>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</si>
  <si>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</si>
  <si>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</si>
  <si>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</si>
  <si>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</si>
  <si>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</si>
  <si>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</si>
  <si>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</si>
  <si>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</si>
  <si>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</si>
  <si>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</si>
  <si>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</si>
  <si>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</si>
  <si>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</si>
  <si>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</si>
  <si>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</si>
  <si>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</si>
  <si>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</si>
  <si>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</si>
  <si>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</si>
  <si>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</si>
  <si>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</si>
  <si>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</si>
  <si>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</si>
  <si>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</si>
  <si>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</si>
  <si>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</si>
  <si>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</si>
  <si>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</si>
  <si>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</si>
  <si>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</si>
  <si>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</si>
  <si>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</si>
  <si>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</si>
  <si>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</si>
  <si>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</si>
  <si>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</si>
  <si>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</si>
  <si>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</si>
  <si>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</si>
  <si>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</si>
  <si>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</si>
  <si>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</si>
  <si>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</si>
  <si>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</si>
  <si>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</si>
  <si>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</si>
  <si>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</si>
  <si>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</si>
  <si>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</si>
  <si>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</si>
  <si>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</si>
  <si>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</si>
  <si>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</si>
  <si>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</si>
  <si>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</si>
  <si>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</si>
  <si>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</si>
  <si>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</si>
  <si>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</si>
  <si>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</si>
  <si>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</si>
  <si>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</si>
  <si>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</si>
  <si>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</si>
  <si>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</si>
  <si>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</si>
  <si>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</si>
  <si>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</si>
  <si>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</si>
  <si>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</si>
  <si>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</si>
  <si>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</si>
  <si>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</si>
  <si>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</si>
  <si>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</si>
  <si>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</si>
  <si>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</si>
  <si>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</si>
  <si>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</si>
  <si>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</si>
  <si>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</si>
  <si>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</si>
  <si>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</si>
  <si>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</si>
  <si>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</si>
  <si>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</si>
  <si>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</si>
  <si>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</si>
  <si>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</si>
  <si>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</si>
  <si>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</si>
  <si>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</si>
  <si>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</si>
  <si>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</si>
  <si>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</si>
  <si>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</si>
  <si>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</si>
  <si>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</si>
  <si>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</si>
  <si>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</si>
  <si>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</si>
  <si>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</si>
  <si>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</si>
  <si>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</si>
  <si>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</si>
  <si>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</si>
  <si>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</si>
  <si>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</si>
  <si>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</si>
  <si>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</si>
  <si>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</si>
  <si>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</si>
  <si>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</si>
  <si>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</si>
  <si>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</si>
  <si>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</si>
  <si>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</si>
  <si>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</si>
  <si>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</si>
  <si>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</si>
  <si>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</si>
  <si>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</si>
  <si>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</si>
  <si>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</si>
  <si>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</si>
  <si>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</si>
  <si>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</si>
  <si>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</si>
  <si>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</si>
  <si>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</si>
  <si>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</si>
  <si>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</si>
  <si>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</si>
  <si>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</si>
  <si>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</si>
  <si>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</si>
  <si>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</si>
  <si>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</si>
  <si>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</si>
  <si>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</si>
  <si>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</si>
  <si>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</si>
  <si>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</si>
  <si>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</si>
  <si>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</si>
  <si>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</si>
  <si>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</si>
  <si>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</si>
  <si>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</si>
  <si>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</si>
  <si>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</si>
  <si>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</si>
  <si>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</si>
  <si>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</si>
  <si>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</si>
  <si>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</si>
  <si>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</si>
  <si>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</si>
  <si>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</si>
  <si>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</si>
  <si>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</si>
  <si>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</si>
  <si>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</si>
  <si>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</si>
  <si>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</si>
  <si>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</si>
  <si>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</si>
  <si>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</si>
  <si>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</si>
  <si>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</si>
  <si>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</si>
  <si>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</si>
  <si>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</si>
  <si>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</si>
  <si>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</si>
  <si>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</si>
  <si>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</si>
  <si>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</si>
  <si>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</si>
  <si>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</si>
  <si>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</si>
  <si>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</si>
  <si>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</si>
  <si>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</si>
  <si>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</si>
  <si>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</si>
  <si>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</si>
  <si>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</si>
  <si>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</si>
  <si>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</si>
  <si>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</si>
  <si>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</si>
  <si>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</si>
  <si>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</si>
  <si>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</si>
  <si>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</si>
  <si>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</si>
  <si>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</si>
  <si>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</si>
  <si>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</si>
  <si>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</si>
  <si>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</si>
  <si>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</si>
  <si>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</si>
  <si>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</si>
  <si>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</si>
  <si>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</si>
  <si>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</si>
  <si>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</si>
  <si>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</si>
  <si>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</si>
  <si>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</si>
  <si>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</si>
  <si>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</si>
  <si>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</si>
  <si>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</si>
  <si>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</si>
  <si>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</si>
  <si>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</si>
  <si>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</si>
  <si>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</si>
  <si>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</si>
  <si>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</si>
  <si>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</si>
  <si>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</si>
  <si>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</si>
  <si>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</si>
  <si>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</si>
  <si>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</si>
  <si>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</si>
  <si>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</si>
  <si>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</si>
  <si>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</si>
  <si>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</si>
  <si>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</si>
  <si>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</si>
  <si>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</si>
  <si>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</si>
  <si>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</si>
  <si>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</si>
  <si>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</si>
  <si>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</si>
  <si>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</si>
  <si>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</si>
  <si>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</si>
  <si>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</si>
  <si>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</si>
  <si>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</si>
  <si>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</si>
  <si>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</si>
  <si>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</si>
  <si>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</si>
  <si>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</si>
  <si>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</si>
  <si>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</si>
  <si>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</si>
  <si>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</si>
  <si>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</si>
  <si>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</si>
  <si>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</si>
  <si>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</si>
  <si>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</si>
  <si>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</si>
  <si>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</si>
  <si>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</si>
  <si>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</si>
  <si>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</si>
  <si>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</si>
  <si>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</si>
  <si>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</si>
  <si>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</si>
  <si>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</si>
  <si>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</si>
  <si>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</si>
  <si>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</si>
  <si>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</si>
  <si>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</si>
  <si>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</si>
  <si>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</si>
  <si>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</si>
  <si>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</si>
  <si>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</si>
  <si>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</si>
  <si>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</si>
  <si>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</si>
  <si>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</si>
  <si>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</si>
  <si>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</si>
  <si>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</si>
  <si>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</si>
  <si>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</si>
  <si>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</si>
  <si>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</si>
  <si>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</si>
  <si>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</si>
  <si>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</si>
  <si>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</si>
  <si>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</si>
  <si>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</si>
  <si>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</si>
  <si>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</si>
  <si>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</si>
  <si>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</si>
  <si>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</si>
  <si>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</si>
  <si>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</si>
  <si>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</si>
  <si>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</si>
  <si>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</si>
  <si>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</si>
  <si>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</si>
  <si>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</si>
  <si>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</si>
  <si>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</si>
  <si>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</si>
  <si>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</si>
  <si>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</si>
  <si>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</si>
  <si>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</si>
  <si>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</si>
  <si>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</si>
  <si>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</si>
  <si>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</si>
  <si>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</si>
  <si>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</si>
  <si>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</si>
  <si>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</si>
  <si>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</si>
  <si>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</si>
  <si>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</si>
  <si>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</si>
  <si>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</si>
  <si>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</si>
  <si>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</si>
  <si>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</si>
  <si>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</si>
  <si>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</si>
  <si>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</si>
  <si>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</si>
  <si>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</si>
  <si>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</si>
  <si>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</si>
  <si>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</si>
  <si>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</si>
  <si>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</si>
  <si>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</si>
  <si>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</si>
  <si>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</si>
  <si>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</si>
  <si>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</si>
  <si>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</si>
  <si>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</si>
  <si>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</si>
  <si>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</si>
  <si>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</si>
  <si>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</si>
  <si>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</si>
  <si>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</si>
  <si>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</si>
  <si>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</si>
  <si>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</si>
  <si>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</si>
  <si>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</si>
  <si>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</si>
  <si>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</si>
  <si>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</si>
  <si>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</si>
  <si>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</si>
  <si>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</si>
  <si>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</si>
  <si>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</si>
  <si>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</si>
  <si>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</si>
  <si>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</si>
  <si>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</si>
  <si>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</si>
  <si>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</si>
  <si>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</si>
  <si>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</si>
  <si>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</si>
  <si>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</si>
  <si>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</si>
  <si>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</si>
  <si>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</si>
  <si>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</si>
  <si>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</si>
  <si>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</si>
  <si>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</si>
  <si>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</si>
  <si>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</si>
  <si>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</si>
  <si>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</si>
  <si>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</si>
  <si>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</si>
  <si>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</si>
  <si>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</si>
  <si>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</si>
  <si>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</si>
  <si>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</si>
  <si>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</si>
  <si>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</si>
  <si>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</si>
  <si>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</si>
  <si>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</si>
  <si>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</si>
  <si>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</si>
  <si>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</si>
  <si>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</si>
  <si>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</si>
  <si>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</si>
  <si>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</si>
  <si>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</si>
  <si>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</si>
  <si>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</si>
  <si>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</si>
  <si>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</si>
  <si>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</si>
  <si>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</si>
  <si>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</si>
  <si>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</si>
  <si>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</si>
  <si>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</si>
  <si>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</si>
  <si>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</si>
  <si>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</si>
  <si>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</si>
  <si>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</si>
  <si>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</si>
  <si>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</si>
  <si>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</si>
  <si>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</si>
  <si>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</si>
  <si>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</si>
  <si>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</si>
  <si>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</si>
  <si>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</si>
  <si>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</si>
  <si>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</si>
  <si>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</si>
  <si>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</si>
  <si>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</si>
  <si>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</si>
  <si>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</si>
  <si>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</si>
  <si>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</si>
  <si>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</si>
  <si>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</si>
  <si>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</si>
  <si>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</si>
  <si>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</si>
  <si>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</si>
  <si>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</si>
  <si>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</si>
  <si>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</si>
  <si>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</si>
  <si>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</si>
  <si>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</si>
  <si>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</si>
  <si>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</si>
  <si>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</si>
  <si>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</si>
  <si>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</si>
  <si>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</si>
  <si>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</si>
  <si>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</si>
  <si>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</si>
  <si>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</si>
  <si>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</si>
  <si>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</si>
  <si>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</si>
  <si>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</si>
  <si>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</si>
  <si>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</si>
  <si>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</si>
  <si>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</si>
  <si>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</si>
  <si>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</si>
  <si>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</si>
  <si>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</si>
  <si>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</si>
  <si>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</si>
  <si>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</si>
  <si>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</si>
  <si>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</si>
  <si>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</si>
  <si>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</si>
  <si>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</si>
  <si>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</si>
  <si>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</si>
  <si>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</si>
  <si>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</si>
  <si>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</si>
  <si>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</si>
  <si>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</si>
  <si>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</si>
  <si>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</si>
  <si>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</si>
  <si>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</si>
  <si>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</si>
  <si>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</si>
  <si>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</si>
  <si>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</si>
  <si>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</si>
  <si>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</si>
  <si>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</si>
  <si>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</si>
  <si>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</si>
  <si>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</si>
  <si>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</si>
  <si>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</si>
  <si>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</si>
  <si>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</si>
  <si>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</si>
  <si>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</si>
  <si>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</si>
  <si>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</si>
  <si>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</si>
  <si>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</si>
  <si>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</si>
  <si>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</si>
  <si>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</si>
  <si>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</si>
  <si>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</si>
  <si>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</si>
  <si>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</si>
  <si>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</si>
  <si>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</si>
  <si>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</si>
  <si>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</si>
  <si>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</si>
  <si>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</si>
  <si>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</si>
  <si>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</si>
  <si>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</si>
  <si>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</si>
  <si>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</si>
  <si>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</si>
  <si>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</si>
  <si>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</si>
  <si>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</si>
  <si>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</si>
  <si>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</si>
  <si>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</si>
  <si>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</si>
  <si>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</si>
  <si>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</si>
  <si>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</si>
  <si>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</si>
  <si>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</si>
  <si>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</si>
  <si>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</si>
  <si>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</si>
  <si>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</si>
  <si>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</si>
  <si>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</si>
  <si>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</si>
  <si>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</si>
  <si>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</si>
  <si>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</si>
  <si>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</si>
  <si>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</si>
  <si>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</si>
  <si>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</si>
  <si>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</si>
  <si>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</si>
  <si>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</si>
  <si>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</si>
  <si>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</si>
  <si>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</si>
  <si>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</si>
  <si>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</si>
  <si>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</si>
  <si>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</si>
  <si>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</si>
  <si>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</si>
  <si>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</si>
  <si>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</si>
  <si>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</si>
  <si>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</si>
  <si>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</si>
  <si>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</si>
  <si>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</si>
  <si>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</si>
  <si>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</si>
  <si>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</si>
  <si>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</si>
  <si>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</si>
  <si>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</si>
  <si>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</si>
  <si>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</si>
  <si>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</si>
  <si>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</si>
  <si>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</si>
  <si>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</si>
  <si>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</si>
  <si>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</si>
  <si>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</si>
  <si>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</si>
  <si>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</si>
  <si>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</si>
  <si>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</si>
  <si>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</si>
  <si>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</si>
  <si>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</si>
  <si>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</si>
  <si>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</si>
  <si>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</si>
  <si>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</si>
  <si>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</si>
  <si>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</si>
  <si>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</si>
  <si>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</si>
  <si>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</si>
  <si>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</si>
  <si>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</si>
  <si>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</si>
  <si>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</si>
  <si>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</si>
  <si>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</si>
  <si>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</si>
  <si>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</si>
  <si>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</si>
  <si>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</si>
  <si>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</si>
  <si>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</si>
  <si>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</si>
  <si>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</si>
  <si>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</si>
  <si>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</si>
  <si>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</si>
  <si>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</si>
  <si>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</si>
  <si>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</si>
  <si>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</si>
  <si>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</si>
  <si>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</si>
  <si>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</si>
  <si>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</si>
  <si>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</si>
  <si>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</si>
  <si>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</si>
  <si>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</si>
  <si>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</si>
  <si>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</si>
  <si>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</si>
  <si>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</si>
  <si>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</si>
  <si>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</si>
  <si>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</si>
  <si>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</si>
  <si>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</si>
  <si>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</si>
  <si>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</si>
  <si>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</si>
  <si>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</si>
  <si>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</si>
  <si>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</si>
  <si>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</si>
  <si>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</si>
  <si>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</si>
  <si>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</si>
  <si>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</si>
  <si>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</si>
  <si>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</si>
  <si>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</si>
  <si>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</si>
  <si>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</si>
  <si>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</si>
  <si>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</si>
  <si>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</si>
  <si>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</si>
  <si>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</si>
  <si>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</si>
  <si>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</si>
  <si>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</si>
  <si>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</si>
  <si>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</si>
  <si>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</si>
  <si>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</si>
  <si>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</si>
  <si>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</si>
  <si>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</si>
  <si>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</si>
  <si>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</si>
  <si>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</si>
  <si>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</si>
  <si>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</si>
  <si>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</si>
  <si>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</si>
  <si>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</si>
  <si>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</si>
  <si>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</si>
  <si>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</si>
  <si>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</si>
  <si>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</si>
  <si>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</si>
  <si>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</si>
  <si>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</si>
  <si>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</si>
  <si>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</si>
  <si>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</si>
  <si>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</si>
  <si>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</si>
  <si>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</si>
  <si>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</si>
  <si>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</si>
  <si>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</si>
  <si>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</si>
  <si>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</si>
  <si>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</si>
  <si>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</si>
  <si>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</si>
  <si>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</si>
  <si>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</si>
  <si>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</si>
  <si>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</si>
  <si>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</si>
  <si>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</si>
  <si>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</si>
  <si>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</si>
  <si>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</si>
  <si>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</si>
  <si>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</si>
  <si>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</si>
  <si>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</si>
  <si>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</si>
  <si>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</si>
  <si>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</si>
  <si>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</si>
  <si>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</si>
  <si>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</si>
  <si>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</si>
  <si>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</si>
  <si>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</si>
  <si>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</si>
  <si>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</si>
  <si>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</si>
  <si>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</si>
  <si>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</si>
  <si>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</si>
  <si>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</si>
  <si>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</si>
  <si>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</si>
  <si>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</si>
  <si>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</si>
  <si>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</si>
  <si>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</si>
  <si>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</si>
  <si>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</si>
  <si>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</si>
  <si>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</si>
  <si>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</si>
  <si>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</si>
  <si>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</si>
  <si>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</si>
  <si>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</si>
  <si>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</si>
  <si>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</si>
  <si>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</si>
  <si>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</si>
  <si>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</si>
  <si>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</si>
  <si>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</si>
  <si>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</si>
  <si>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</si>
  <si>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</si>
  <si>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</si>
  <si>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</si>
  <si>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</si>
  <si>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</si>
  <si>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</si>
  <si>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</si>
  <si>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</si>
  <si>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</si>
  <si>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</si>
  <si>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</si>
  <si>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</si>
  <si>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</si>
  <si>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</si>
  <si>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</si>
  <si>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</si>
  <si>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</si>
  <si>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</si>
  <si>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</si>
  <si>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</si>
  <si>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</si>
  <si>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</si>
  <si>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</si>
  <si>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</si>
  <si>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</si>
  <si>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</si>
  <si>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</si>
  <si>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</si>
  <si>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</si>
  <si>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</si>
  <si>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</si>
  <si>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</si>
  <si>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</si>
  <si>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</si>
  <si>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</si>
  <si>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</si>
  <si>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</si>
  <si>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</si>
  <si>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</si>
  <si>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</si>
  <si>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</si>
  <si>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</si>
  <si>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</si>
  <si>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</si>
  <si>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</si>
  <si>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</si>
  <si>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</si>
  <si>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</si>
  <si>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</si>
  <si>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</si>
  <si>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</si>
  <si>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</si>
  <si>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</si>
  <si>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</si>
  <si>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</si>
  <si>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</si>
  <si>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</si>
  <si>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</si>
  <si>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</si>
  <si>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</si>
  <si>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</si>
  <si>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</si>
  <si>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</si>
  <si>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</si>
  <si>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</si>
  <si>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</si>
  <si>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</si>
  <si>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</si>
  <si>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</si>
  <si>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</si>
  <si>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</si>
  <si>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</si>
  <si>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</si>
  <si>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</si>
  <si>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</si>
  <si>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</si>
  <si>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</si>
  <si>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</si>
  <si>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</si>
  <si>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</si>
  <si>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</si>
  <si>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</si>
  <si>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</si>
  <si>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</si>
  <si>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</si>
  <si>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</si>
  <si>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</si>
  <si>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</si>
  <si>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</si>
  <si>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</si>
  <si>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</si>
  <si>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</si>
  <si>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</si>
  <si>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</si>
  <si>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</si>
  <si>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</si>
  <si>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</si>
  <si>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</si>
  <si>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</si>
  <si>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</si>
  <si>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</si>
  <si>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</si>
  <si>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</si>
  <si>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</si>
  <si>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</si>
  <si>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</si>
  <si>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</si>
  <si>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</si>
  <si>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</si>
  <si>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</si>
  <si>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</si>
  <si>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</si>
  <si>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</si>
  <si>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</si>
  <si>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</si>
  <si>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</si>
  <si>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</si>
  <si>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</si>
  <si>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</si>
  <si>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</si>
  <si>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</si>
  <si>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</si>
  <si>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</si>
  <si>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</si>
  <si>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</si>
  <si>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</si>
  <si>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</si>
  <si>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</si>
  <si>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</si>
  <si>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</si>
  <si>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</si>
  <si>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</si>
  <si>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</si>
  <si>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</si>
  <si>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</si>
  <si>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</si>
  <si>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</si>
  <si>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</si>
  <si>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</si>
  <si>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</si>
  <si>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</si>
  <si>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</si>
  <si>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</si>
  <si>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</si>
  <si>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</si>
  <si>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</si>
  <si>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</si>
  <si>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</si>
  <si>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</si>
  <si>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</si>
  <si>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</si>
  <si>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</si>
  <si>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</si>
  <si>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</si>
  <si>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</si>
  <si>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</si>
  <si>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</si>
  <si>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</si>
  <si>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</si>
  <si>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</si>
  <si>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</si>
  <si>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</si>
  <si>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</si>
  <si>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</si>
  <si>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</si>
  <si>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</si>
  <si>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</si>
  <si>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</si>
  <si>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</si>
  <si>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</si>
  <si>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</si>
  <si>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</si>
  <si>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</si>
  <si>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</si>
  <si>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</si>
  <si>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</si>
  <si>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</si>
  <si>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</si>
  <si>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</si>
  <si>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</si>
  <si>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</si>
  <si>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</si>
  <si>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</si>
  <si>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</si>
  <si>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</si>
  <si>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</si>
  <si>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</si>
  <si>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</si>
  <si>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</si>
  <si>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</si>
  <si>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</si>
  <si>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</si>
  <si>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</si>
  <si>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</si>
  <si>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</si>
  <si>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</si>
  <si>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</si>
  <si>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</si>
  <si>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</si>
  <si>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</si>
  <si>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</si>
  <si>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</si>
  <si>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</si>
  <si>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</si>
  <si>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</si>
  <si>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</si>
  <si>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</si>
  <si>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</si>
  <si>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</si>
  <si>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</si>
  <si>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</si>
  <si>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</si>
  <si>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</si>
  <si>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</si>
  <si>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</si>
  <si>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</si>
  <si>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</si>
  <si>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</si>
  <si>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</si>
  <si>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</si>
  <si>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</si>
  <si>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</si>
  <si>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</si>
  <si>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</si>
  <si>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</si>
  <si>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</si>
  <si>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</si>
  <si>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</si>
  <si>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</si>
  <si>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</si>
  <si>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</si>
  <si>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</si>
  <si>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</si>
  <si>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</si>
  <si>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</si>
  <si>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</si>
  <si>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</si>
  <si>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</si>
  <si>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</si>
  <si>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</si>
  <si>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</si>
  <si>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</si>
  <si>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</si>
  <si>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</si>
  <si>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</si>
  <si>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</si>
  <si>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</si>
  <si>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</si>
  <si>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</si>
  <si>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</si>
  <si>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</si>
  <si>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</si>
  <si>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</si>
  <si>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</si>
  <si>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</si>
  <si>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</si>
  <si>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</si>
  <si>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</si>
  <si>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</si>
  <si>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</si>
  <si>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</si>
  <si>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</si>
  <si>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</si>
  <si>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</si>
  <si>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</si>
  <si>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</si>
  <si>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</si>
  <si>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</si>
  <si>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</si>
  <si>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</si>
  <si>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</si>
  <si>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</si>
  <si>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</si>
  <si>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</si>
  <si>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</si>
  <si>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</si>
  <si>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</si>
  <si>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</si>
  <si>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</si>
  <si>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</si>
  <si>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</si>
  <si>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</si>
  <si>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</si>
  <si>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</si>
  <si>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</si>
  <si>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</si>
  <si>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</si>
  <si>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</si>
  <si>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</si>
  <si>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</si>
  <si>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</si>
  <si>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</si>
  <si>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</si>
  <si>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</si>
  <si>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</si>
  <si>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</si>
  <si>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</si>
  <si>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</si>
  <si>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</si>
  <si>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</si>
  <si>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</si>
  <si>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</si>
  <si>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</si>
  <si>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</si>
  <si>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</si>
  <si>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</si>
  <si>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</si>
  <si>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</si>
  <si>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</si>
  <si>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</si>
  <si>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</si>
  <si>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</si>
  <si>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</si>
  <si>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</si>
  <si>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</si>
  <si>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</si>
  <si>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</si>
  <si>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</si>
  <si>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</si>
  <si>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</si>
  <si>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</si>
  <si>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</si>
  <si>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</si>
  <si>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</si>
  <si>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</si>
  <si>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</si>
  <si>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</si>
  <si>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</si>
  <si>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</si>
  <si>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</si>
  <si>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</si>
  <si>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</si>
  <si>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</si>
  <si>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</si>
  <si>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</si>
  <si>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</si>
  <si>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</si>
  <si>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</si>
  <si>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</si>
  <si>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</si>
  <si>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</si>
  <si>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</si>
  <si>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</si>
  <si>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</si>
  <si>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</si>
  <si>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</si>
  <si>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</si>
  <si>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</si>
  <si>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</si>
  <si>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</si>
  <si>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</si>
  <si>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</si>
  <si>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</si>
  <si>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</si>
  <si>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</si>
  <si>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</si>
  <si>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</si>
  <si>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</si>
  <si>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</si>
  <si>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</si>
  <si>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</si>
  <si>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</si>
  <si>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</si>
  <si>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</si>
  <si>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</si>
  <si>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</si>
  <si>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</si>
  <si>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</si>
  <si>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</si>
  <si>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</si>
  <si>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</si>
  <si>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</si>
  <si>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</si>
  <si>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</si>
  <si>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</si>
  <si>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</si>
  <si>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</si>
  <si>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</si>
  <si>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</si>
  <si>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</si>
  <si>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</si>
  <si>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</si>
  <si>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</si>
  <si>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</si>
  <si>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</si>
  <si>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</si>
  <si>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</si>
  <si>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</si>
  <si>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</si>
  <si>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</si>
  <si>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</si>
  <si>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</si>
  <si>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</si>
  <si>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</si>
  <si>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</si>
  <si>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</si>
  <si>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</si>
  <si>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</si>
  <si>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</si>
  <si>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</si>
  <si>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</si>
  <si>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</si>
  <si>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</si>
  <si>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</si>
  <si>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</si>
  <si>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</si>
  <si>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</si>
  <si>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</si>
  <si>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</si>
  <si>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</si>
  <si>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</si>
  <si>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</si>
  <si>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</si>
  <si>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</si>
  <si>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</si>
  <si>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</si>
  <si>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</si>
  <si>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</si>
  <si>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</si>
  <si>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</si>
  <si>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</si>
  <si>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</si>
  <si>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</si>
  <si>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</si>
  <si>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</si>
  <si>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</si>
  <si>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</si>
  <si>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</si>
  <si>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</si>
  <si>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</si>
  <si>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</si>
  <si>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</si>
  <si>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</si>
  <si>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</si>
  <si>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</si>
  <si>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</si>
  <si>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</si>
  <si>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</si>
  <si>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</si>
  <si>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</si>
  <si>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</si>
  <si>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</si>
  <si>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</si>
  <si>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</si>
  <si>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</si>
  <si>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</si>
  <si>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</si>
  <si>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</si>
  <si>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</si>
  <si>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</si>
  <si>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</si>
  <si>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</si>
  <si>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</si>
  <si>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</si>
  <si>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</si>
  <si>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</si>
  <si>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</si>
  <si>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</si>
  <si>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</si>
  <si>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</si>
  <si>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</si>
  <si>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</si>
  <si>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</si>
  <si>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</si>
  <si>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</si>
  <si>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</si>
  <si>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</si>
  <si>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</si>
  <si>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</si>
  <si>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</si>
  <si>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</si>
  <si>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</si>
  <si>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</si>
  <si>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</si>
  <si>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</si>
  <si>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</si>
  <si>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</si>
  <si>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</si>
  <si>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</si>
  <si>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</si>
  <si>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</si>
  <si>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</si>
  <si>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</si>
  <si>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</si>
  <si>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</si>
  <si>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</si>
  <si>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</si>
  <si>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</si>
  <si>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</si>
  <si>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</si>
  <si>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</si>
  <si>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</si>
  <si>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</si>
  <si>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</si>
  <si>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</si>
  <si>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</si>
  <si>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</si>
  <si>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</si>
  <si>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</si>
  <si>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</si>
  <si>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</si>
  <si>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</si>
  <si>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</si>
  <si>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</si>
  <si>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</si>
  <si>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</si>
  <si>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</si>
  <si>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</si>
  <si>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</si>
  <si>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</si>
  <si>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</si>
  <si>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</si>
  <si>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</si>
  <si>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</si>
  <si>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</si>
  <si>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</si>
  <si>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</si>
  <si>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</si>
  <si>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</si>
  <si>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</si>
  <si>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</si>
  <si>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</si>
  <si>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</si>
  <si>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</si>
  <si>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</si>
  <si>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</si>
  <si>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</si>
  <si>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</si>
  <si>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</si>
  <si>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</si>
  <si>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</si>
  <si>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</si>
  <si>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</si>
  <si>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</si>
  <si>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</si>
  <si>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</si>
  <si>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</si>
  <si>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</si>
  <si>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</si>
  <si>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</si>
  <si>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</si>
  <si>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</si>
  <si>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</si>
  <si>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</si>
  <si>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</si>
  <si>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</si>
  <si>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</si>
  <si>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</si>
  <si>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</si>
  <si>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</si>
  <si>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</si>
  <si>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</si>
  <si>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</si>
  <si>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</si>
  <si>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</si>
  <si>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</si>
  <si>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</si>
  <si>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</si>
  <si>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</si>
  <si>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</si>
  <si>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</si>
  <si>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</si>
  <si>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</si>
  <si>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</si>
  <si>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</si>
  <si>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</si>
  <si>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</si>
  <si>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</si>
  <si>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</si>
  <si>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</si>
  <si>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</si>
  <si>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</si>
  <si>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</si>
  <si>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</si>
  <si>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</si>
  <si>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</si>
  <si>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</si>
  <si>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</si>
  <si>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</si>
  <si>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</si>
  <si>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</si>
  <si>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</si>
  <si>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</si>
  <si>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</si>
  <si>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</si>
  <si>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</si>
  <si>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</si>
  <si>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</si>
  <si>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</si>
  <si>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</si>
  <si>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</si>
  <si>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</si>
  <si>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</si>
  <si>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</si>
  <si>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</si>
  <si>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</si>
  <si>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</si>
  <si>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</si>
  <si>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</si>
  <si>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</si>
  <si>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</si>
  <si>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</si>
  <si>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</si>
  <si>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</si>
  <si>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</si>
  <si>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</si>
  <si>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</si>
  <si>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</si>
  <si>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</si>
  <si>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</si>
  <si>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</si>
  <si>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</si>
  <si>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</si>
  <si>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</si>
  <si>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</si>
  <si>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</si>
  <si>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</si>
  <si>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</si>
  <si>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</si>
  <si>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</si>
  <si>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</si>
  <si>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</si>
  <si>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</si>
  <si>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</si>
  <si>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</si>
  <si>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</si>
  <si>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</si>
  <si>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</si>
  <si>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</si>
  <si>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</si>
  <si>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</si>
  <si>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</si>
  <si>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</si>
  <si>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</si>
  <si>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</si>
  <si>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</si>
  <si>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</si>
  <si>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</si>
  <si>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</si>
  <si>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</si>
  <si>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</si>
  <si>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</si>
  <si>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</si>
  <si>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</si>
  <si>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</si>
  <si>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</si>
  <si>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</si>
  <si>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</si>
  <si>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</si>
  <si>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</si>
  <si>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</si>
  <si>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</si>
  <si>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</si>
  <si>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</si>
  <si>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</si>
  <si>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</si>
  <si>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</si>
  <si>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</si>
  <si>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</si>
  <si>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</si>
  <si>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</si>
  <si>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</si>
  <si>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</si>
  <si>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</si>
  <si>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</si>
  <si>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</si>
  <si>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</si>
  <si>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</si>
  <si>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</si>
  <si>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</si>
  <si>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</si>
  <si>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</si>
  <si>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</si>
  <si>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</si>
  <si>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</si>
  <si>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</si>
  <si>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</si>
  <si>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</si>
  <si>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</si>
  <si>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</si>
  <si>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</si>
  <si>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</si>
  <si>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</si>
  <si>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</si>
  <si>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</si>
  <si>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</si>
  <si>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</si>
  <si>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</si>
  <si>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</si>
  <si>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</si>
  <si>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</si>
  <si>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</si>
  <si>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</si>
  <si>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</si>
  <si>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</si>
  <si>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</si>
  <si>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</si>
  <si>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</si>
  <si>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</si>
  <si>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</si>
  <si>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</si>
  <si>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</si>
  <si>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</si>
  <si>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</si>
  <si>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</si>
  <si>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</si>
  <si>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</si>
  <si>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</si>
  <si>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</si>
  <si>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</si>
  <si>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</si>
  <si>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</si>
  <si>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</si>
  <si>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</si>
  <si>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</si>
  <si>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</si>
  <si>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</si>
  <si>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</si>
  <si>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</si>
  <si>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</si>
  <si>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</si>
  <si>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</si>
  <si>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</si>
  <si>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</si>
  <si>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</si>
  <si>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</si>
  <si>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</si>
  <si>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</si>
  <si>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</si>
  <si>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</si>
  <si>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</si>
  <si>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</si>
  <si>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</si>
  <si>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</si>
  <si>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</si>
  <si>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</si>
  <si>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</si>
  <si>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</si>
  <si>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</si>
  <si>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</si>
  <si>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</si>
  <si>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</si>
  <si>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</si>
  <si>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</si>
  <si>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</si>
  <si>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</si>
  <si>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</si>
  <si>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</si>
  <si>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</si>
  <si>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</si>
  <si>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</si>
  <si>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</si>
  <si>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</si>
  <si>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</si>
  <si>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</si>
  <si>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</si>
  <si>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</si>
  <si>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</si>
  <si>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</si>
  <si>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</si>
  <si>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</si>
  <si>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</si>
  <si>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</si>
  <si>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</si>
  <si>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</si>
  <si>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</si>
  <si>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</si>
  <si>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</si>
  <si>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</si>
  <si>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</si>
  <si>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</si>
  <si>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</si>
  <si>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</si>
  <si>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</si>
  <si>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</si>
  <si>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</si>
  <si>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</si>
  <si>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</si>
  <si>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</si>
  <si>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</si>
  <si>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</si>
  <si>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</si>
  <si>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</si>
  <si>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</si>
  <si>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</si>
  <si>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</si>
  <si>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</si>
  <si>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</si>
  <si>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</si>
  <si>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</si>
  <si>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</si>
  <si>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</si>
  <si>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</si>
  <si>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</si>
  <si>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</si>
  <si>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</si>
  <si>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</si>
  <si>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</si>
  <si>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</si>
  <si>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</si>
  <si>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</si>
  <si>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</si>
  <si>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</si>
  <si>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</si>
  <si>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</si>
  <si>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</si>
  <si>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</si>
  <si>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</si>
  <si>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</si>
  <si>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</si>
  <si>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</si>
  <si>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</si>
  <si>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</si>
  <si>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</si>
  <si>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</si>
  <si>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</si>
  <si>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</si>
  <si>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</si>
  <si>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</si>
  <si>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</si>
  <si>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</si>
  <si>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</si>
  <si>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</si>
  <si>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</si>
  <si>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</si>
  <si>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</si>
  <si>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</si>
  <si>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</si>
  <si>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</si>
  <si>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</si>
  <si>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</si>
  <si>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</si>
  <si>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</si>
  <si>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</si>
  <si>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</si>
  <si>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</si>
  <si>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</si>
  <si>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</si>
  <si>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</si>
  <si>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</si>
  <si>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</si>
  <si>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</si>
  <si>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</si>
  <si>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</si>
  <si>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</si>
  <si>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</si>
  <si>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</si>
  <si>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</si>
  <si>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</si>
  <si>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</si>
  <si>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</si>
  <si>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</si>
  <si>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</si>
  <si>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</si>
  <si>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</si>
  <si>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</si>
  <si>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</si>
  <si>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</si>
  <si>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</si>
  <si>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</si>
  <si>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</si>
  <si>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</si>
  <si>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</si>
  <si>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</si>
  <si>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</si>
  <si>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</si>
  <si>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</si>
  <si>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</si>
  <si>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</si>
  <si>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</si>
  <si>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</si>
  <si>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</si>
  <si>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</si>
  <si>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</si>
  <si>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</si>
  <si>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</si>
  <si>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</si>
  <si>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</si>
  <si>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</si>
  <si>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</si>
  <si>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</si>
  <si>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</si>
  <si>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</si>
  <si>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</si>
  <si>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</si>
  <si>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</si>
  <si>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</si>
  <si>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</si>
  <si>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</si>
  <si>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</si>
  <si>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</si>
  <si>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</si>
  <si>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</si>
  <si>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</si>
  <si>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</si>
  <si>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</si>
  <si>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</si>
  <si>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</si>
  <si>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</si>
  <si>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</si>
  <si>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</si>
  <si>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</si>
  <si>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</si>
  <si>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</si>
  <si>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</si>
  <si>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</si>
  <si>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</si>
  <si>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</si>
  <si>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</si>
  <si>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</si>
  <si>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</si>
  <si>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</si>
  <si>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</si>
  <si>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</si>
  <si>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</si>
  <si>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</si>
  <si>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</si>
  <si>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</si>
  <si>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</si>
  <si>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</si>
  <si>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</si>
  <si>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</si>
  <si>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</si>
  <si>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</si>
  <si>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</si>
  <si>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</si>
  <si>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</si>
  <si>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</si>
  <si>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</si>
  <si>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</si>
  <si>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</si>
  <si>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</si>
  <si>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</si>
  <si>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</si>
  <si>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</si>
  <si>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</si>
  <si>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</si>
  <si>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</si>
  <si>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</si>
  <si>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</si>
  <si>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</si>
  <si>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</si>
  <si>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</si>
  <si>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</si>
  <si>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</si>
  <si>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</si>
  <si>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</si>
  <si>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</si>
  <si>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</si>
  <si>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</si>
  <si>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</si>
  <si>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</si>
  <si>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</si>
  <si>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</si>
  <si>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</si>
  <si>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</si>
  <si>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</si>
  <si>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</si>
  <si>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</si>
  <si>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</si>
  <si>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</si>
  <si>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</si>
  <si>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</si>
  <si>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</si>
  <si>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</si>
  <si>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</si>
  <si>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</si>
  <si>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</si>
  <si>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</si>
  <si>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</si>
  <si>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</si>
  <si>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</si>
  <si>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</si>
  <si>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</si>
  <si>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</si>
  <si>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</si>
  <si>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</si>
  <si>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</si>
  <si>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</si>
  <si>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</si>
  <si>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</si>
  <si>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</si>
  <si>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</si>
  <si>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</si>
  <si>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</si>
  <si>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</si>
  <si>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</si>
  <si>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</si>
  <si>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</si>
  <si>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</si>
  <si>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</si>
  <si>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</si>
  <si>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</si>
  <si>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</si>
  <si>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</si>
  <si>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</si>
  <si>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</si>
  <si>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</si>
  <si>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</si>
  <si>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</si>
  <si>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</si>
  <si>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</si>
  <si>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</si>
  <si>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</si>
  <si>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</si>
  <si>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</si>
  <si>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</si>
  <si>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</si>
  <si>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</si>
  <si>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</si>
  <si>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</si>
  <si>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</si>
  <si>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</si>
  <si>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</si>
  <si>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</si>
  <si>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</si>
  <si>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</si>
  <si>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</si>
  <si>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</si>
  <si>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</si>
  <si>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</si>
  <si>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</si>
  <si>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</si>
  <si>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</si>
  <si>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</si>
  <si>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</si>
  <si>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</si>
  <si>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</si>
  <si>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</si>
  <si>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</si>
  <si>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</si>
  <si>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</si>
  <si>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</si>
  <si>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</si>
  <si>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</si>
  <si>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</si>
  <si>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</si>
  <si>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</si>
  <si>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</si>
  <si>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</si>
  <si>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</si>
  <si>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</si>
  <si>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</si>
  <si>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</si>
  <si>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</si>
  <si>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</si>
  <si>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</si>
  <si>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</si>
  <si>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</si>
  <si>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</si>
  <si>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</si>
  <si>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</si>
  <si>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</si>
  <si>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</si>
  <si>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</si>
  <si>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</si>
  <si>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</si>
  <si>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</si>
  <si>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</si>
  <si>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</si>
  <si>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</si>
  <si>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</si>
  <si>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</si>
  <si>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</si>
  <si>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</si>
  <si>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</si>
  <si>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</si>
  <si>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</si>
  <si>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</si>
  <si>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</si>
  <si>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</si>
  <si>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</si>
  <si>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</si>
  <si>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</si>
  <si>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</si>
  <si>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</si>
  <si>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</si>
  <si>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</si>
  <si>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</si>
  <si>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</si>
  <si>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</si>
  <si>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</si>
  <si>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</si>
  <si>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</si>
  <si>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</si>
  <si>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</si>
  <si>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</si>
  <si>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</si>
  <si>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</si>
  <si>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</si>
  <si>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</si>
  <si>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</si>
  <si>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</si>
  <si>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</si>
  <si>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</si>
  <si>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</si>
  <si>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</si>
  <si>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</si>
  <si>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</si>
  <si>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</si>
  <si>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</si>
  <si>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</si>
  <si>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</si>
  <si>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</si>
  <si>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</si>
  <si>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</si>
  <si>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</si>
  <si>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</si>
  <si>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</si>
  <si>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</si>
  <si>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</si>
  <si>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</si>
  <si>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</si>
  <si>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</si>
  <si>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</si>
  <si>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</si>
  <si>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</si>
  <si>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</si>
  <si>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</si>
  <si>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</si>
  <si>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</si>
  <si>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</si>
  <si>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</si>
  <si>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</si>
  <si>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</si>
  <si>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</si>
  <si>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</si>
  <si>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</si>
  <si>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</si>
  <si>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</si>
  <si>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</si>
  <si>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</si>
  <si>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</si>
  <si>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</si>
  <si>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</si>
  <si>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</si>
  <si>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</si>
  <si>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</si>
  <si>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</si>
  <si>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</si>
  <si>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</si>
  <si>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</si>
  <si>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</si>
  <si>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</si>
  <si>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</si>
  <si>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</si>
  <si>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</si>
  <si>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</si>
  <si>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</si>
  <si>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</si>
  <si>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</si>
  <si>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</si>
  <si>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</si>
  <si>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</si>
  <si>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</si>
  <si>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</si>
  <si>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</si>
  <si>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</si>
  <si>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</si>
  <si>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</si>
  <si>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</si>
  <si>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</si>
  <si>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</si>
  <si>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</si>
  <si>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</si>
  <si>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</si>
  <si>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</si>
  <si>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</si>
  <si>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</si>
  <si>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</si>
  <si>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</si>
  <si>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</si>
  <si>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</si>
  <si>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</si>
  <si>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</si>
  <si>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</si>
  <si>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</si>
  <si>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</si>
  <si>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</si>
  <si>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</si>
  <si>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</si>
  <si>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</si>
  <si>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</si>
  <si>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</si>
  <si>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</si>
  <si>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</si>
  <si>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</si>
  <si>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</si>
  <si>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</si>
  <si>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</si>
  <si>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</si>
  <si>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</si>
  <si>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</si>
  <si>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</si>
  <si>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</si>
  <si>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</si>
  <si>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</si>
  <si>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</si>
  <si>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</si>
  <si>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</si>
  <si>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</si>
  <si>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</si>
  <si>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</si>
  <si>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</si>
  <si>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</si>
  <si>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</si>
  <si>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</si>
  <si>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</si>
  <si>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</si>
  <si>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</si>
  <si>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</si>
  <si>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</si>
  <si>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</si>
  <si>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</si>
  <si>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</si>
  <si>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</si>
  <si>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</si>
  <si>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</si>
  <si>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</si>
  <si>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</si>
  <si>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</si>
  <si>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</si>
  <si>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</si>
  <si>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</si>
  <si>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</si>
  <si>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</si>
  <si>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</si>
  <si>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</si>
  <si>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</si>
  <si>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</si>
  <si>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</si>
  <si>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</si>
  <si>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</si>
  <si>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</si>
  <si>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</si>
  <si>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</si>
  <si>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</si>
  <si>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</si>
  <si>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</si>
  <si>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</si>
  <si>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</si>
  <si>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</si>
  <si>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</si>
  <si>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</si>
  <si>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</si>
  <si>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</si>
  <si>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</si>
  <si>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</si>
  <si>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</si>
  <si>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</si>
  <si>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</si>
  <si>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</si>
  <si>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</si>
  <si>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</si>
  <si>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</si>
  <si>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</si>
  <si>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</si>
  <si>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</si>
  <si>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</si>
  <si>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</si>
  <si>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</si>
  <si>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</si>
  <si>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</si>
  <si>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</si>
  <si>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</si>
  <si>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</si>
  <si>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</si>
  <si>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</si>
  <si>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</si>
  <si>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</si>
  <si>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</si>
  <si>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</si>
  <si>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</si>
  <si>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</si>
  <si>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</si>
  <si>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</si>
  <si>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</si>
  <si>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</si>
  <si>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</si>
  <si>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</si>
  <si>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</si>
  <si>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</si>
  <si>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</si>
  <si>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</si>
  <si>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</si>
  <si>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</si>
  <si>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</si>
  <si>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</si>
  <si>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</si>
  <si>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</si>
  <si>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</si>
  <si>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</si>
  <si>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</si>
  <si>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</si>
  <si>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</si>
  <si>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</si>
  <si>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</si>
  <si>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</si>
  <si>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</si>
  <si>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</si>
  <si>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</si>
  <si>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</si>
  <si>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</si>
  <si>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</si>
  <si>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</si>
  <si>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</si>
  <si>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</si>
  <si>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</si>
  <si>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</si>
  <si>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</si>
  <si>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</si>
  <si>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</si>
  <si>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</si>
  <si>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</si>
  <si>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</si>
  <si>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</si>
  <si>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</si>
  <si>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</si>
  <si>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</si>
  <si>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</si>
  <si>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</si>
  <si>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</si>
  <si>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</si>
  <si>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</si>
  <si>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</si>
  <si>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</si>
  <si>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</si>
  <si>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</si>
  <si>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</si>
  <si>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</si>
  <si>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</si>
  <si>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</si>
  <si>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</si>
  <si>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</si>
  <si>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</si>
  <si>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</si>
  <si>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</si>
  <si>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</si>
  <si>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</si>
  <si>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</si>
  <si>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</si>
  <si>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</si>
  <si>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</si>
  <si>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</si>
  <si>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</si>
  <si>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</si>
  <si>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</si>
  <si>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</si>
  <si>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</si>
  <si>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</si>
  <si>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</si>
  <si>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</si>
  <si>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</si>
  <si>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</si>
  <si>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</si>
  <si>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</si>
  <si>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</si>
  <si>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</si>
  <si>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</si>
  <si>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</si>
  <si>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</si>
  <si>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</si>
  <si>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</si>
  <si>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</si>
  <si>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</si>
  <si>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</si>
  <si>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</si>
  <si>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</si>
  <si>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</si>
  <si>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</si>
  <si>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</si>
  <si>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</si>
  <si>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</si>
  <si>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</si>
  <si>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</si>
  <si>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</si>
  <si>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</si>
  <si>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</si>
  <si>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</si>
  <si>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</si>
  <si>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</si>
  <si>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</si>
  <si>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</si>
  <si>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</si>
  <si>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</si>
  <si>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</si>
  <si>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</si>
  <si>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</si>
  <si>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</si>
  <si>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</si>
  <si>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</si>
  <si>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</si>
  <si>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</si>
  <si>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</si>
  <si>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</si>
  <si>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</si>
  <si>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</si>
  <si>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</si>
  <si>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</si>
  <si>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</si>
  <si>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</si>
  <si>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</si>
  <si>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</si>
  <si>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</si>
  <si>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</si>
  <si>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</si>
  <si>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</si>
  <si>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</si>
  <si>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</si>
  <si>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</si>
  <si>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</si>
  <si>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</si>
  <si>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</si>
  <si>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</si>
  <si>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</si>
  <si>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</si>
  <si>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</si>
  <si>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</si>
  <si>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</si>
  <si>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</si>
  <si>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</si>
  <si>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</si>
  <si>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</si>
  <si>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</si>
  <si>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</si>
  <si>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</si>
  <si>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</si>
  <si>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</si>
  <si>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</si>
  <si>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</si>
  <si>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</si>
  <si>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</si>
  <si>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</si>
  <si>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</si>
  <si>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</si>
  <si>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</si>
  <si>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</si>
  <si>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</si>
  <si>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</si>
  <si>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</si>
  <si>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</si>
  <si>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</si>
  <si>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</si>
  <si>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</si>
  <si>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</si>
  <si>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</si>
  <si>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</si>
  <si>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</si>
  <si>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</si>
  <si>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</si>
  <si>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</si>
  <si>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</si>
  <si>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</si>
  <si>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</si>
  <si>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</si>
  <si>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</si>
  <si>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</si>
  <si>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</si>
  <si>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</si>
  <si>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</si>
  <si>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</si>
  <si>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</si>
  <si>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</si>
  <si>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</si>
  <si>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</si>
  <si>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</si>
  <si>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</si>
  <si>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</si>
  <si>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</si>
  <si>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</si>
  <si>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</si>
  <si>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</si>
  <si>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</si>
  <si>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</si>
  <si>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</si>
  <si>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</si>
  <si>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</si>
  <si>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</si>
  <si>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</si>
  <si>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</si>
  <si>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</si>
  <si>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</si>
  <si>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</si>
  <si>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</si>
  <si>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</si>
  <si>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</si>
  <si>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</si>
  <si>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</si>
  <si>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</si>
  <si>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</si>
  <si>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</si>
  <si>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</si>
  <si>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</si>
  <si>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</si>
  <si>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</si>
  <si>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</si>
  <si>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</si>
  <si>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</si>
  <si>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</si>
  <si>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</si>
  <si>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</si>
  <si>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</si>
  <si>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</si>
  <si>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</si>
  <si>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</si>
  <si>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</si>
  <si>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</si>
  <si>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</si>
  <si>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</si>
  <si>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</si>
  <si>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</si>
  <si>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</si>
  <si>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</si>
  <si>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</si>
  <si>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</si>
  <si>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</si>
  <si>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</si>
  <si>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</si>
  <si>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</si>
  <si>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</si>
  <si>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</si>
  <si>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</si>
  <si>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</si>
  <si>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</si>
  <si>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</si>
  <si>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</si>
  <si>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</si>
  <si>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</si>
  <si>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</si>
  <si>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</si>
  <si>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</si>
  <si>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</si>
  <si>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</si>
  <si>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</si>
  <si>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</si>
  <si>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</si>
  <si>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</si>
  <si>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</si>
  <si>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</si>
  <si>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</si>
  <si>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</si>
  <si>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</si>
  <si>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</si>
  <si>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</si>
  <si>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</si>
  <si>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</si>
  <si>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</si>
  <si>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</si>
  <si>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</si>
  <si>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</si>
  <si>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</si>
  <si>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</si>
  <si>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</si>
  <si>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</si>
  <si>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</si>
  <si>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</si>
  <si>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</si>
  <si>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</si>
  <si>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</si>
  <si>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</si>
  <si>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</si>
  <si>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</si>
  <si>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</si>
  <si>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</si>
  <si>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</si>
  <si>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</si>
  <si>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</si>
  <si>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</si>
  <si>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</si>
  <si>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</si>
  <si>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</si>
  <si>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</si>
  <si>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</si>
  <si>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</si>
  <si>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</si>
  <si>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</si>
  <si>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</si>
  <si>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</si>
  <si>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</si>
  <si>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</si>
  <si>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</si>
  <si>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</si>
  <si>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</si>
  <si>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</si>
  <si>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</si>
  <si>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</si>
  <si>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</si>
  <si>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</si>
  <si>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</si>
  <si>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</si>
  <si>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</si>
  <si>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</si>
  <si>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</si>
  <si>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</si>
  <si>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</si>
  <si>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</si>
  <si>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</si>
  <si>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</si>
  <si>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</si>
  <si>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</si>
  <si>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</si>
  <si>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</si>
  <si>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</si>
  <si>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</si>
  <si>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</si>
  <si>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</si>
  <si>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</si>
  <si>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</si>
  <si>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</si>
  <si>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</si>
  <si>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</si>
  <si>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</si>
  <si>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</si>
  <si>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</si>
  <si>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</si>
  <si>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</si>
  <si>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</si>
  <si>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</si>
  <si>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</si>
  <si>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</si>
  <si>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</si>
  <si>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</si>
  <si>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</si>
  <si>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</si>
  <si>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</si>
  <si>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</si>
  <si>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</si>
  <si>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</si>
  <si>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</si>
  <si>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</si>
  <si>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</si>
  <si>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</si>
  <si>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</si>
  <si>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</si>
  <si>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</si>
  <si>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</si>
  <si>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</si>
  <si>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</si>
  <si>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</si>
  <si>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</si>
  <si>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</si>
  <si>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</si>
  <si>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</si>
  <si>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</si>
  <si>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</si>
  <si>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</si>
  <si>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</si>
  <si>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</si>
  <si>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</si>
  <si>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</si>
  <si>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</si>
  <si>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</si>
  <si>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</si>
  <si>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</si>
  <si>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</si>
  <si>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</si>
  <si>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</si>
  <si>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</si>
  <si>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</si>
  <si>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</si>
  <si>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</si>
  <si>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</si>
  <si>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</si>
  <si>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</si>
  <si>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</si>
  <si>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</si>
  <si>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</si>
  <si>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</si>
  <si>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</si>
  <si>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</si>
  <si>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</si>
  <si>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</si>
  <si>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</si>
  <si>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</si>
  <si>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</si>
  <si>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</si>
  <si>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</si>
  <si>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</si>
  <si>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</si>
  <si>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</si>
  <si>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</si>
  <si>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</si>
  <si>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</si>
  <si>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</si>
  <si>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</si>
  <si>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</si>
  <si>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</si>
  <si>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</si>
  <si>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</si>
  <si>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</si>
  <si>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</si>
  <si>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</si>
  <si>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</si>
  <si>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</si>
  <si>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</si>
  <si>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</si>
  <si>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</si>
  <si>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</si>
  <si>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</si>
  <si>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</si>
  <si>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</si>
  <si>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</si>
  <si>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</si>
  <si>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</si>
  <si>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</si>
  <si>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</si>
  <si>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</si>
  <si>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</si>
  <si>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</si>
  <si>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</si>
  <si>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</si>
  <si>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</si>
  <si>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</si>
  <si>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</si>
  <si>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</si>
  <si>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</si>
  <si>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</si>
  <si>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</si>
  <si>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</si>
  <si>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</si>
  <si>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</si>
  <si>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</si>
  <si>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</si>
  <si>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</si>
  <si>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</si>
  <si>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</si>
  <si>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</si>
  <si>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</si>
  <si>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</si>
  <si>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</si>
  <si>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</si>
  <si>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</si>
  <si>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</si>
  <si>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</si>
  <si>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</si>
  <si>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</si>
  <si>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</si>
  <si>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</si>
  <si>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</si>
  <si>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</si>
  <si>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</si>
  <si>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</si>
  <si>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</si>
  <si>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</si>
  <si>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</si>
  <si>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</si>
  <si>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</si>
  <si>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</si>
  <si>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</si>
  <si>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</si>
  <si>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</si>
  <si>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</si>
  <si>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</si>
  <si>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</si>
  <si>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</si>
  <si>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</si>
  <si>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</si>
  <si>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</si>
  <si>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</si>
  <si>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</si>
  <si>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</si>
  <si>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</si>
  <si>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</si>
  <si>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</si>
  <si>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</si>
  <si>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</si>
  <si>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</si>
  <si>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</si>
  <si>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</si>
  <si>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</si>
  <si>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</si>
  <si>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</si>
  <si>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</si>
  <si>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</si>
  <si>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</si>
  <si>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</si>
  <si>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</si>
  <si>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</si>
  <si>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</si>
  <si>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</si>
  <si>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</si>
  <si>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</si>
  <si>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</si>
  <si>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</si>
  <si>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</si>
  <si>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</si>
  <si>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</si>
  <si>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</si>
  <si>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</si>
  <si>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</si>
  <si>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</si>
  <si>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</si>
  <si>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</si>
  <si>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</si>
  <si>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</si>
  <si>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</si>
  <si>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</si>
  <si>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</si>
  <si>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</si>
  <si>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</si>
  <si>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</si>
  <si>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</si>
  <si>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</si>
  <si>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</si>
  <si>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</si>
  <si>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</si>
  <si>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</si>
  <si>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</si>
  <si>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</si>
  <si>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</si>
  <si>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</si>
  <si>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</si>
  <si>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</si>
  <si>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</si>
  <si>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</si>
  <si>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</si>
  <si>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</si>
  <si>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</si>
  <si>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</si>
  <si>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</si>
  <si>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</si>
  <si>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</si>
  <si>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</si>
  <si>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</si>
  <si>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</si>
  <si>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</si>
  <si>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</si>
  <si>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</si>
  <si>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</si>
  <si>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</si>
  <si>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</si>
  <si>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</si>
  <si>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</si>
  <si>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</si>
  <si>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</si>
  <si>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</si>
  <si>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</si>
  <si>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</si>
  <si>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</si>
  <si>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</si>
  <si>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</si>
  <si>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</si>
  <si>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</si>
  <si>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</si>
  <si>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</si>
  <si>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</si>
  <si>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</si>
  <si>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</si>
  <si>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</si>
  <si>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</si>
  <si>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</si>
  <si>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</si>
  <si>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</si>
  <si>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</si>
  <si>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</si>
  <si>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</si>
  <si>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</si>
  <si>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</si>
  <si>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</si>
  <si>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</si>
  <si>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</si>
  <si>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</si>
  <si>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</si>
  <si>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</si>
  <si>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</si>
  <si>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</si>
  <si>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</si>
  <si>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</si>
  <si>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</si>
  <si>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</si>
  <si>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</si>
  <si>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</si>
  <si>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</si>
  <si>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</si>
  <si>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</si>
  <si>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</si>
  <si>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</si>
  <si>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</si>
  <si>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</si>
  <si>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</si>
  <si>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</si>
  <si>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</si>
  <si>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</si>
  <si>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</si>
  <si>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</si>
  <si>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</si>
  <si>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</si>
  <si>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</si>
  <si>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</si>
  <si>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</si>
  <si>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</si>
  <si>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</si>
  <si>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</si>
  <si>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</si>
  <si>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</si>
  <si>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</si>
  <si>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</si>
  <si>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</si>
  <si>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</si>
  <si>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</si>
  <si>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</si>
  <si>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</si>
  <si>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</si>
  <si>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</si>
  <si>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</si>
  <si>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</si>
  <si>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</si>
  <si>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</si>
  <si>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</si>
  <si>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</si>
  <si>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</si>
  <si>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</si>
  <si>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</si>
  <si>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</si>
  <si>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</si>
  <si>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</si>
  <si>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</si>
  <si>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</si>
  <si>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</si>
  <si>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</si>
  <si>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</si>
  <si>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</si>
  <si>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</si>
  <si>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</si>
  <si>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</si>
  <si>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</si>
  <si>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</si>
  <si>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</si>
  <si>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</si>
  <si>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</si>
  <si>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</si>
  <si>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</si>
  <si>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</si>
  <si>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</si>
  <si>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</si>
  <si>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</si>
  <si>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</si>
  <si>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</si>
  <si>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</si>
  <si>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</si>
  <si>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</si>
  <si>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</si>
  <si>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</si>
  <si>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</si>
  <si>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</si>
  <si>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</si>
  <si>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</si>
  <si>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</si>
  <si>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</si>
  <si>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</si>
  <si>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</si>
  <si>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</si>
  <si>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</si>
  <si>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</si>
  <si>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</si>
  <si>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</si>
  <si>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</si>
  <si>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</si>
  <si>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</si>
  <si>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</si>
  <si>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</si>
  <si>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</si>
  <si>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</si>
  <si>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</si>
  <si>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</si>
  <si>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</si>
  <si>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</si>
  <si>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</si>
  <si>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</si>
  <si>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</si>
  <si>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</si>
  <si>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</si>
  <si>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</si>
  <si>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</si>
  <si>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</si>
  <si>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</si>
  <si>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</si>
  <si>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</si>
  <si>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</si>
  <si>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</si>
  <si>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</si>
  <si>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</si>
  <si>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</si>
  <si>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</si>
  <si>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</si>
  <si>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</si>
  <si>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</si>
  <si>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</si>
  <si>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</si>
  <si>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</si>
  <si>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</si>
  <si>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</si>
  <si>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</si>
  <si>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</si>
  <si>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</si>
  <si>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</si>
  <si>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</si>
  <si>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</si>
  <si>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</si>
  <si>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</si>
  <si>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</si>
  <si>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</si>
  <si>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</si>
  <si>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</si>
  <si>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</si>
  <si>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</si>
  <si>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</si>
  <si>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</si>
  <si>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</si>
  <si>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</si>
  <si>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</si>
  <si>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</si>
  <si>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</si>
  <si>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</si>
  <si>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</si>
  <si>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</si>
  <si>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</si>
  <si>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</si>
  <si>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</si>
  <si>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</si>
  <si>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</si>
  <si>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</si>
  <si>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</si>
  <si>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</si>
  <si>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</si>
  <si>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</si>
  <si>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</si>
  <si>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</si>
  <si>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</si>
  <si>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</si>
  <si>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</si>
  <si>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</si>
  <si>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</si>
  <si>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</si>
  <si>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</si>
  <si>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</si>
  <si>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</si>
  <si>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</si>
  <si>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</si>
  <si>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</si>
  <si>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</si>
  <si>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</si>
  <si>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</si>
  <si>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</si>
  <si>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</si>
  <si>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</si>
  <si>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</si>
  <si>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</si>
  <si>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</si>
  <si>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</si>
  <si>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</si>
  <si>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</si>
  <si>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</si>
  <si>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</si>
  <si>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</si>
  <si>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</si>
  <si>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</si>
  <si>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</si>
  <si>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</si>
  <si>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</si>
  <si>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</si>
  <si>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</si>
  <si>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</si>
  <si>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</si>
  <si>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</si>
  <si>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</si>
  <si>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</si>
  <si>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</si>
  <si>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</si>
  <si>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</si>
  <si>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</si>
  <si>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</si>
  <si>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</si>
  <si>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</si>
  <si>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</si>
  <si>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</si>
  <si>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</si>
  <si>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</si>
  <si>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</si>
  <si>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</si>
  <si>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</si>
  <si>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</si>
  <si>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</si>
  <si>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</si>
  <si>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</si>
  <si>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</si>
  <si>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</si>
  <si>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</si>
  <si>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</si>
  <si>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</si>
  <si>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</si>
  <si>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</si>
  <si>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</si>
  <si>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</si>
  <si>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</si>
  <si>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</si>
  <si>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</si>
  <si>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</si>
  <si>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</si>
  <si>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</si>
  <si>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</si>
  <si>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</si>
  <si>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</si>
  <si>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</si>
  <si>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</si>
  <si>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</si>
  <si>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</si>
  <si>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</si>
  <si>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</si>
  <si>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</si>
  <si>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</si>
  <si>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</si>
  <si>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</si>
  <si>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</si>
  <si>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</si>
  <si>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</si>
  <si>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</si>
  <si>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</si>
  <si>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</si>
  <si>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</si>
  <si>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</si>
  <si>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</si>
  <si>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</si>
  <si>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</si>
  <si>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</si>
  <si>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</si>
  <si>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</si>
  <si>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</si>
  <si>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</si>
  <si>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</si>
  <si>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</si>
  <si>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</si>
  <si>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</si>
  <si>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</si>
  <si>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</si>
  <si>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</si>
  <si>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</si>
  <si>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</si>
  <si>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</si>
  <si>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</si>
  <si>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</si>
  <si>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</si>
  <si>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</si>
  <si>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</si>
  <si>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</si>
  <si>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</si>
  <si>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</si>
  <si>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</si>
  <si>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</si>
  <si>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</si>
  <si>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</si>
  <si>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</si>
  <si>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</si>
  <si>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</si>
  <si>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</si>
  <si>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</si>
  <si>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</si>
  <si>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</si>
  <si>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</si>
  <si>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</si>
  <si>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</si>
  <si>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</si>
  <si>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</si>
  <si>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</si>
  <si>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</si>
  <si>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</si>
  <si>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</si>
  <si>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</si>
  <si>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</si>
  <si>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</si>
  <si>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</si>
  <si>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</si>
  <si>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</si>
  <si>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</si>
  <si>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</si>
  <si>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</si>
  <si>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</si>
  <si>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</si>
  <si>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</si>
  <si>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</si>
  <si>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</si>
  <si>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</si>
  <si>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</si>
  <si>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</si>
  <si>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</si>
  <si>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</si>
  <si>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</si>
  <si>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</si>
  <si>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</si>
  <si>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</si>
  <si>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</si>
  <si>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</si>
  <si>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</si>
  <si>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</si>
  <si>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</si>
  <si>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</si>
  <si>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</si>
  <si>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</si>
  <si>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</si>
  <si>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</si>
  <si>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</si>
  <si>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</si>
  <si>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</si>
  <si>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</si>
  <si>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</si>
  <si>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</si>
  <si>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</si>
  <si>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</si>
  <si>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</si>
  <si>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</si>
  <si>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</si>
  <si>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</si>
  <si>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</si>
  <si>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</si>
  <si>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</si>
  <si>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</si>
  <si>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</si>
  <si>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</si>
  <si>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</si>
  <si>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</si>
  <si>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</si>
  <si>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</si>
  <si>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</si>
  <si>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</si>
  <si>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</si>
  <si>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</si>
  <si>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</si>
  <si>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</si>
  <si>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</si>
  <si>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</si>
  <si>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</si>
  <si>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</si>
  <si>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</si>
  <si>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</si>
  <si>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</si>
  <si>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</si>
  <si>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</si>
  <si>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</si>
  <si>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</si>
  <si>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</si>
  <si>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</si>
  <si>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</si>
  <si>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</si>
  <si>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</si>
  <si>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</si>
  <si>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</si>
  <si>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</si>
  <si>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</si>
  <si>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</si>
  <si>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</si>
  <si>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</si>
  <si>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</si>
  <si>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</si>
  <si>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</si>
  <si>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</si>
  <si>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</si>
  <si>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</si>
  <si>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</si>
  <si>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</si>
  <si>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</si>
  <si>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</si>
  <si>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</si>
  <si>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</si>
  <si>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</si>
  <si>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</si>
  <si>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</si>
  <si>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</si>
  <si>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</si>
  <si>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</si>
  <si>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</si>
  <si>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</si>
  <si>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</si>
  <si>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</si>
  <si>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</si>
  <si>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</si>
  <si>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</si>
  <si>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</si>
  <si>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</si>
  <si>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</si>
  <si>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</si>
  <si>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</si>
  <si>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</si>
  <si>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</si>
  <si>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</si>
  <si>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</si>
  <si>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</si>
  <si>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</si>
  <si>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</si>
  <si>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</si>
  <si>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</si>
  <si>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</si>
  <si>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</si>
  <si>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</si>
  <si>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</si>
  <si>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</si>
  <si>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</si>
  <si>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</si>
  <si>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</si>
  <si>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</si>
  <si>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</si>
  <si>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</si>
  <si>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</si>
  <si>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</si>
  <si>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</si>
  <si>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</si>
  <si>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</si>
  <si>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</si>
  <si>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</si>
  <si>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</si>
  <si>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</si>
  <si>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</si>
  <si>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</si>
  <si>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</si>
  <si>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</si>
  <si>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</si>
  <si>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</si>
  <si>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</si>
  <si>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</si>
  <si>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</si>
  <si>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</si>
  <si>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</si>
  <si>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</si>
  <si>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</si>
  <si>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</si>
  <si>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</si>
  <si>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</si>
  <si>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</si>
  <si>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</si>
  <si>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</si>
  <si>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</si>
  <si>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</si>
  <si>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</si>
  <si>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</si>
  <si>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</si>
  <si>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</si>
  <si>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</si>
  <si>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</si>
  <si>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</si>
  <si>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</si>
  <si>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</si>
  <si>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</si>
  <si>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</si>
  <si>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</si>
  <si>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</si>
  <si>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</si>
  <si>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</si>
  <si>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</si>
  <si>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</si>
  <si>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</si>
  <si>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</si>
  <si>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</si>
  <si>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</si>
  <si>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</si>
  <si>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</si>
  <si>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</si>
  <si>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</si>
  <si>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</si>
  <si>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</si>
  <si>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</si>
  <si>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</si>
  <si>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</si>
  <si>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</si>
  <si>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</si>
  <si>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</si>
  <si>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</si>
  <si>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</si>
  <si>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</si>
  <si>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</si>
  <si>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</si>
  <si>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</si>
  <si>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</si>
  <si>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</si>
  <si>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</si>
  <si>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</si>
  <si>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</si>
  <si>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</si>
  <si>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</si>
  <si>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</si>
  <si>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</si>
  <si>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</si>
  <si>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</si>
  <si>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</si>
  <si>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</si>
  <si>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</si>
  <si>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</si>
  <si>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</si>
  <si>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</si>
  <si>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</si>
  <si>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</si>
  <si>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</si>
  <si>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</si>
  <si>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</si>
  <si>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</si>
  <si>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</si>
  <si>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</si>
  <si>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</si>
  <si>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</si>
  <si>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</si>
  <si>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</si>
  <si>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</si>
  <si>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</si>
  <si>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</si>
  <si>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</si>
  <si>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</si>
  <si>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</si>
  <si>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</si>
  <si>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</si>
  <si>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</si>
  <si>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</si>
  <si>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</si>
  <si>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</si>
  <si>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</si>
  <si>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</si>
  <si>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</si>
  <si>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</si>
  <si>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</si>
  <si>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</si>
  <si>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</si>
  <si>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</si>
  <si>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</si>
  <si>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</si>
  <si>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</si>
  <si>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</si>
  <si>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</si>
  <si>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</si>
  <si>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</si>
  <si>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</si>
  <si>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</si>
  <si>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</si>
  <si>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</si>
  <si>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</si>
  <si>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</si>
  <si>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</si>
  <si>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</si>
  <si>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</si>
  <si>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</si>
  <si>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</si>
  <si>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</si>
  <si>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</si>
  <si>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</si>
  <si>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</si>
  <si>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</si>
  <si>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</si>
  <si>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</si>
  <si>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</si>
  <si>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</si>
  <si>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</si>
  <si>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</si>
  <si>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</si>
  <si>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</si>
  <si>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</si>
  <si>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</si>
  <si>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</si>
  <si>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</si>
  <si>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</si>
  <si>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</si>
  <si>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</si>
  <si>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</si>
  <si>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</si>
  <si>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</si>
  <si>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</si>
  <si>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</si>
  <si>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</si>
  <si>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</si>
  <si>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</si>
  <si>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</si>
  <si>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</si>
  <si>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</si>
  <si>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</si>
  <si>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</si>
  <si>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</si>
  <si>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</si>
  <si>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</si>
  <si>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</si>
  <si>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</si>
  <si>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</si>
  <si>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</si>
  <si>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</si>
  <si>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</si>
  <si>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</si>
  <si>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</si>
  <si>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</si>
  <si>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</si>
  <si>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</si>
  <si>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</si>
  <si>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</si>
  <si>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</si>
  <si>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</si>
  <si>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</si>
  <si>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</si>
  <si>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</si>
  <si>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</si>
  <si>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</si>
  <si>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</si>
  <si>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</si>
  <si>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</si>
  <si>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</si>
  <si>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</si>
  <si>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</si>
  <si>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</si>
  <si>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</si>
  <si>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</si>
  <si>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</si>
  <si>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</si>
  <si>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</si>
  <si>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</si>
  <si>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</si>
  <si>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</si>
  <si>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</si>
  <si>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</si>
  <si>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</si>
  <si>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</si>
  <si>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</si>
  <si>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</si>
  <si>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</si>
  <si>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</si>
  <si>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</si>
  <si>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</si>
  <si>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</si>
  <si>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</si>
  <si>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</si>
  <si>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</si>
  <si>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</si>
  <si>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</si>
  <si>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</si>
  <si>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</si>
  <si>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</si>
  <si>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</si>
  <si>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</si>
  <si>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</si>
  <si>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</si>
  <si>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</si>
  <si>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</si>
  <si>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</si>
  <si>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</si>
  <si>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</si>
  <si>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</si>
  <si>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</si>
  <si>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</si>
  <si>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</si>
  <si>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</si>
  <si>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</si>
  <si>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</si>
  <si>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</si>
  <si>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</si>
  <si>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</si>
  <si>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</si>
  <si>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</si>
  <si>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</si>
  <si>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</si>
  <si>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</si>
  <si>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</si>
  <si>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</si>
  <si>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</si>
  <si>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</si>
  <si>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</si>
  <si>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</si>
  <si>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</si>
  <si>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</si>
  <si>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</si>
  <si>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</si>
  <si>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</si>
  <si>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</si>
  <si>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</si>
  <si>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</si>
  <si>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</si>
  <si>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</si>
  <si>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</si>
  <si>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</si>
  <si>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</si>
  <si>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</si>
  <si>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</si>
  <si>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</si>
  <si>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</si>
  <si>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</si>
  <si>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</si>
  <si>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</si>
  <si>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</si>
  <si>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</si>
  <si>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</si>
  <si>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</si>
  <si>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</si>
  <si>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</si>
  <si>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</si>
  <si>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</si>
  <si>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</si>
  <si>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</si>
  <si>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</si>
  <si>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</si>
  <si>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</si>
  <si>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</si>
  <si>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</si>
  <si>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</si>
  <si>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</si>
  <si>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</si>
  <si>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</si>
  <si>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</si>
  <si>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</si>
  <si>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</si>
  <si>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</si>
  <si>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</si>
  <si>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</si>
  <si>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</si>
  <si>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</si>
  <si>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</si>
  <si>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</si>
  <si>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</si>
  <si>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</si>
  <si>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</si>
  <si>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</si>
  <si>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</si>
  <si>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</si>
  <si>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</si>
  <si>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</si>
  <si>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</si>
  <si>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</si>
  <si>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</si>
  <si>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</si>
  <si>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</si>
  <si>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</si>
  <si>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</si>
  <si>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</si>
  <si>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</si>
  <si>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</si>
  <si>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</si>
  <si>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</si>
  <si>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</si>
  <si>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</si>
  <si>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</si>
  <si>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</si>
  <si>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</si>
  <si>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</si>
  <si>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</si>
  <si>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</si>
  <si>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</si>
  <si>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</si>
  <si>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</si>
  <si>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</si>
  <si>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</si>
  <si>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</si>
  <si>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</si>
  <si>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</si>
  <si>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</si>
  <si>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</si>
  <si>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</si>
  <si>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</si>
  <si>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</si>
  <si>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</si>
  <si>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</si>
  <si>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</si>
  <si>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</si>
  <si>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</si>
  <si>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</si>
  <si>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</si>
  <si>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</si>
  <si>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</si>
  <si>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</si>
  <si>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</si>
  <si>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</si>
  <si>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</si>
  <si>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</si>
  <si>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</si>
  <si>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</si>
  <si>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</si>
  <si>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</si>
  <si>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</si>
  <si>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</si>
  <si>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</si>
  <si>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</si>
  <si>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</si>
  <si>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</si>
  <si>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</si>
  <si>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</si>
  <si>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</si>
  <si>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</si>
  <si>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</si>
  <si>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</si>
  <si>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</si>
  <si>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</si>
  <si>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</si>
  <si>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</si>
  <si>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</si>
  <si>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</si>
  <si>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</si>
  <si>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</si>
  <si>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</si>
  <si>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</si>
  <si>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</si>
  <si>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</si>
  <si>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</si>
  <si>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</si>
  <si>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</si>
  <si>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</si>
  <si>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</si>
  <si>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</si>
  <si>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</si>
  <si>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</si>
  <si>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</si>
  <si>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</si>
  <si>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</si>
  <si>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</si>
  <si>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</si>
  <si>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</si>
  <si>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</si>
  <si>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</si>
  <si>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</si>
  <si>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</si>
  <si>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</si>
  <si>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</si>
  <si>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</si>
  <si>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</si>
  <si>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</si>
  <si>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</si>
  <si>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</si>
  <si>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</si>
  <si>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</si>
  <si>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</si>
  <si>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</si>
  <si>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</si>
  <si>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</si>
  <si>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</si>
  <si>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</si>
  <si>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</si>
  <si>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</si>
  <si>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</si>
  <si>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</si>
  <si>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</si>
  <si>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</si>
  <si>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</si>
  <si>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</si>
  <si>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</si>
  <si>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</si>
  <si>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</si>
  <si>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</si>
  <si>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</si>
  <si>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</si>
  <si>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</si>
  <si>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</si>
  <si>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</si>
  <si>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</si>
  <si>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</si>
  <si>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</si>
  <si>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</si>
  <si>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</si>
  <si>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</si>
  <si>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</si>
  <si>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</si>
  <si>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</si>
  <si>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</si>
  <si>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</si>
  <si>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</si>
  <si>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</si>
  <si>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</si>
  <si>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</si>
  <si>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</si>
  <si>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</si>
  <si>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</si>
  <si>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</si>
  <si>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</si>
  <si>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</si>
  <si>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</si>
  <si>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</si>
  <si>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</si>
  <si>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</si>
  <si>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</si>
  <si>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</si>
  <si>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</si>
  <si>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</si>
  <si>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</si>
  <si>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</si>
  <si>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</si>
  <si>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</si>
  <si>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</si>
  <si>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</si>
  <si>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</si>
  <si>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</si>
  <si>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</si>
  <si>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</si>
  <si>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</si>
  <si>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</si>
  <si>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</si>
  <si>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</si>
  <si>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</si>
  <si>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</si>
  <si>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</si>
  <si>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</si>
  <si>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</si>
  <si>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</si>
  <si>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</si>
  <si>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</si>
  <si>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</si>
  <si>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</si>
  <si>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</si>
  <si>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</si>
  <si>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</si>
  <si>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</si>
  <si>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</si>
  <si>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</si>
  <si>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</si>
  <si>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</si>
  <si>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</si>
  <si>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</si>
  <si>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</si>
  <si>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</si>
  <si>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</si>
  <si>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</si>
  <si>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</si>
  <si>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</si>
  <si>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</si>
  <si>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</si>
  <si>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</si>
  <si>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</si>
  <si>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</si>
  <si>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</si>
  <si>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</si>
  <si>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</si>
  <si>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</si>
  <si>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</si>
  <si>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</si>
  <si>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</si>
  <si>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</si>
  <si>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</si>
  <si>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</si>
  <si>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</si>
  <si>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</si>
  <si>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</si>
  <si>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</si>
  <si>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</si>
  <si>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</si>
  <si>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</si>
  <si>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</si>
  <si>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</si>
  <si>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</si>
  <si>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</si>
  <si>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</si>
  <si>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</si>
  <si>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</si>
  <si>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</si>
  <si>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</si>
  <si>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</si>
  <si>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</si>
  <si>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</si>
  <si>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</si>
  <si>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</si>
  <si>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</si>
  <si>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</si>
  <si>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</si>
  <si>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</si>
  <si>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</si>
  <si>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</si>
  <si>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</si>
  <si>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</si>
  <si>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</si>
  <si>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</si>
  <si>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</si>
  <si>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</si>
  <si>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</si>
  <si>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</si>
  <si>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</si>
  <si>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</si>
  <si>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</si>
  <si>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</si>
  <si>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</si>
  <si>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</si>
  <si>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</si>
  <si>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</si>
  <si>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</si>
  <si>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</si>
  <si>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</si>
  <si>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</si>
  <si>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</si>
  <si>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</si>
  <si>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</si>
  <si>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</si>
  <si>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</si>
  <si>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</si>
  <si>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</si>
  <si>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</si>
  <si>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</si>
  <si>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</si>
  <si>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</si>
  <si>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</si>
  <si>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</si>
  <si>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</si>
  <si>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</si>
  <si>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</si>
  <si>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</si>
  <si>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</si>
  <si>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</si>
  <si>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</si>
  <si>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</si>
  <si>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</si>
  <si>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</si>
  <si>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</si>
  <si>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</si>
  <si>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</si>
  <si>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</si>
  <si>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</si>
  <si>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</si>
  <si>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</si>
  <si>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</si>
  <si>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</si>
  <si>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</si>
  <si>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</si>
  <si>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</si>
  <si>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</si>
  <si>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</si>
  <si>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</si>
  <si>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</si>
  <si>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</si>
  <si>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</si>
  <si>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</si>
  <si>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</si>
  <si>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</si>
  <si>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</si>
  <si>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</si>
  <si>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</si>
  <si>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</si>
  <si>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</si>
  <si>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</si>
  <si>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</si>
  <si>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</si>
  <si>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</si>
  <si>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</si>
  <si>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</si>
  <si>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</si>
  <si>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</si>
  <si>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</si>
  <si>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</si>
  <si>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</si>
  <si>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</si>
  <si>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</si>
  <si>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</si>
  <si>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</si>
  <si>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</si>
  <si>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</si>
  <si>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</si>
  <si>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</si>
  <si>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</si>
  <si>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</si>
  <si>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</si>
  <si>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</si>
  <si>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</si>
  <si>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</si>
  <si>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</si>
  <si>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</si>
  <si>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</si>
  <si>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</si>
  <si>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</si>
  <si>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</si>
  <si>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</si>
  <si>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</si>
  <si>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</si>
  <si>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</si>
  <si>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</si>
  <si>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</si>
  <si>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</si>
  <si>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</si>
  <si>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</si>
  <si>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</si>
  <si>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</si>
  <si>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</si>
  <si>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</si>
  <si>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</si>
  <si>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</si>
  <si>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</si>
  <si>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</si>
  <si>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</si>
  <si>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</si>
  <si>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</si>
  <si>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</si>
  <si>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</si>
  <si>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</si>
  <si>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</si>
  <si>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</si>
  <si>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</si>
  <si>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</si>
  <si>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</si>
  <si>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</si>
  <si>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</si>
  <si>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</si>
  <si>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</si>
  <si>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</si>
  <si>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</si>
  <si>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</si>
  <si>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</si>
  <si>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</si>
  <si>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</si>
  <si>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</si>
  <si>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</si>
  <si>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</si>
  <si>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</si>
  <si>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</si>
  <si>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</si>
  <si>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</si>
  <si>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</si>
  <si>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</si>
  <si>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</si>
  <si>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</si>
  <si>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</si>
  <si>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</si>
  <si>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</si>
  <si>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</si>
  <si>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</si>
  <si>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</si>
  <si>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</si>
  <si>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</si>
  <si>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</si>
  <si>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</si>
  <si>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</si>
  <si>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</si>
  <si>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</si>
  <si>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</si>
  <si>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</si>
  <si>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</si>
  <si>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</si>
  <si>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</si>
  <si>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</si>
  <si>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</si>
  <si>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</si>
  <si>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</si>
  <si>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</si>
  <si>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</si>
  <si>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</si>
  <si>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</si>
  <si>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</si>
  <si>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</si>
  <si>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</si>
  <si>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</si>
  <si>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</si>
  <si>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</si>
  <si>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</si>
  <si>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</si>
  <si>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</si>
  <si>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</si>
  <si>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</si>
  <si>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</si>
  <si>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</si>
  <si>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</si>
  <si>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</si>
  <si>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</si>
  <si>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</si>
  <si>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</si>
  <si>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</si>
  <si>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</si>
  <si>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</si>
  <si>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</si>
  <si>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</si>
  <si>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</si>
  <si>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</si>
  <si>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</si>
  <si>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</si>
  <si>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</si>
  <si>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</si>
  <si>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</si>
  <si>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</si>
  <si>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</si>
  <si>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</si>
  <si>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</si>
  <si>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</si>
  <si>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</si>
  <si>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</si>
  <si>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</si>
  <si>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</si>
  <si>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</si>
  <si>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</si>
  <si>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</si>
  <si>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</si>
  <si>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</si>
  <si>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</si>
  <si>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</si>
  <si>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</si>
  <si>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</si>
  <si>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</si>
  <si>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</si>
  <si>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</si>
  <si>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</si>
  <si>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</si>
  <si>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</si>
  <si>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</si>
  <si>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</si>
  <si>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</si>
  <si>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</si>
  <si>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</si>
  <si>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</si>
  <si>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</si>
  <si>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</si>
  <si>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</si>
  <si>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</si>
  <si>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</si>
  <si>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</si>
  <si>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</si>
  <si>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</si>
  <si>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</si>
  <si>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</si>
  <si>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</si>
  <si>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</si>
  <si>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</si>
  <si>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</si>
  <si>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</si>
  <si>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</si>
  <si>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</si>
  <si>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</si>
  <si>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</si>
  <si>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</si>
  <si>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</si>
  <si>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</si>
  <si>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</si>
  <si>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</si>
  <si>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</si>
  <si>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</si>
  <si>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</si>
  <si>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</si>
  <si>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</si>
  <si>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</si>
  <si>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</si>
  <si>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</si>
  <si>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</si>
  <si>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</si>
  <si>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</si>
  <si>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</si>
  <si>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</si>
  <si>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</si>
  <si>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</si>
  <si>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</si>
  <si>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</si>
  <si>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</si>
  <si>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</si>
  <si>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</si>
  <si>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</si>
  <si>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</si>
  <si>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</si>
  <si>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</si>
  <si>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</si>
  <si>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</si>
  <si>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</si>
  <si>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</si>
  <si>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</si>
  <si>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</si>
  <si>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</si>
  <si>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</si>
  <si>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</si>
  <si>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</si>
  <si>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</si>
  <si>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</si>
  <si>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</si>
  <si>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</si>
  <si>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</si>
  <si>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</si>
  <si>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</si>
  <si>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</si>
  <si>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</si>
  <si>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</si>
  <si>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</si>
  <si>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</si>
  <si>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</si>
  <si>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</si>
  <si>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</si>
  <si>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</si>
  <si>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</si>
  <si>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</si>
  <si>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</si>
  <si>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</si>
  <si>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</si>
  <si>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</si>
  <si>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</si>
  <si>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</si>
  <si>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</si>
  <si>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</si>
  <si>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</si>
  <si>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</si>
  <si>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</si>
  <si>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</si>
  <si>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</si>
  <si>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</si>
  <si>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</si>
  <si>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</si>
  <si>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</si>
  <si>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</si>
  <si>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</si>
  <si>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</si>
  <si>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</si>
  <si>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</si>
  <si>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</si>
  <si>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</si>
  <si>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</si>
  <si>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</si>
  <si>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</si>
  <si>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</si>
  <si>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</si>
  <si>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</si>
  <si>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</si>
  <si>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</si>
  <si>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</si>
  <si>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</si>
  <si>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</si>
  <si>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</si>
  <si>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</si>
  <si>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</si>
  <si>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</si>
  <si>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</si>
  <si>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</si>
  <si>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</si>
  <si>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</si>
  <si>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</si>
  <si>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</si>
  <si>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</si>
  <si>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</si>
  <si>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</si>
  <si>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</si>
  <si>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</si>
  <si>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</si>
  <si>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</si>
  <si>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</si>
  <si>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</si>
  <si>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</si>
  <si>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</si>
  <si>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</si>
  <si>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</si>
  <si>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</si>
  <si>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</si>
  <si>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</si>
  <si>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</si>
  <si>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</si>
  <si>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</si>
  <si>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</si>
  <si>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</si>
  <si>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</si>
  <si>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</si>
  <si>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</si>
  <si>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</si>
  <si>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</si>
  <si>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</si>
  <si>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</si>
  <si>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</si>
  <si>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</si>
  <si>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</si>
  <si>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</si>
  <si>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</si>
  <si>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</si>
  <si>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</si>
  <si>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</si>
  <si>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</si>
  <si>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</si>
  <si>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</si>
  <si>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</si>
  <si>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</si>
  <si>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</si>
  <si>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</si>
  <si>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</si>
  <si>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</si>
  <si>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</si>
  <si>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</si>
  <si>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</si>
  <si>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</si>
  <si>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</si>
  <si>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</si>
  <si>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</si>
  <si>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</si>
  <si>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</si>
  <si>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</si>
  <si>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</si>
  <si>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</si>
  <si>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</si>
  <si>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</si>
  <si>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</si>
  <si>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</si>
  <si>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</si>
  <si>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</si>
  <si>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</si>
  <si>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</si>
  <si>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</si>
  <si>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</si>
  <si>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</si>
  <si>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</si>
  <si>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</si>
  <si>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</si>
  <si>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</si>
  <si>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</si>
  <si>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</si>
  <si>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</si>
  <si>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</si>
  <si>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</si>
  <si>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</si>
  <si>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</si>
  <si>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</si>
  <si>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</si>
  <si>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</si>
  <si>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</si>
  <si>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</si>
  <si>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</si>
  <si>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</si>
  <si>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</si>
  <si>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</si>
  <si>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</si>
  <si>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</si>
  <si>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</si>
  <si>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</si>
  <si>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</si>
  <si>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</si>
  <si>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</si>
  <si>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</si>
  <si>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</si>
  <si>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</si>
  <si>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</si>
  <si>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</si>
  <si>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</si>
  <si>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</si>
  <si>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</si>
  <si>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</si>
  <si>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</si>
  <si>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</si>
  <si>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</si>
  <si>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</si>
  <si>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</si>
  <si>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</si>
  <si>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</si>
  <si>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</si>
  <si>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</si>
  <si>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</si>
  <si>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</si>
  <si>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</si>
  <si>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</si>
  <si>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</si>
  <si>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</si>
  <si>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</si>
  <si>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</si>
  <si>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</si>
  <si>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</si>
  <si>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</si>
  <si>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</si>
  <si>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</si>
  <si>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</si>
  <si>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</si>
  <si>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</si>
  <si>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</si>
  <si>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</si>
  <si>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</si>
  <si>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</si>
  <si>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</si>
  <si>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</si>
  <si>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</si>
  <si>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</si>
  <si>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</si>
  <si>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</si>
  <si>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</si>
  <si>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</si>
  <si>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</si>
  <si>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</si>
  <si>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</si>
  <si>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</si>
  <si>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</si>
  <si>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</si>
  <si>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</si>
  <si>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</si>
  <si>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</si>
  <si>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</si>
  <si>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</si>
  <si>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</si>
  <si>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</si>
  <si>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</si>
  <si>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</si>
  <si>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</si>
  <si>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</si>
  <si>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</si>
  <si>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</si>
  <si>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</si>
  <si>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</si>
  <si>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</si>
  <si>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</si>
  <si>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</si>
  <si>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</si>
  <si>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</si>
  <si>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</si>
  <si>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</si>
  <si>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</si>
  <si>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</si>
  <si>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</si>
  <si>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</si>
  <si>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</si>
  <si>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</si>
  <si>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</si>
  <si>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</si>
  <si>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</si>
  <si>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</si>
  <si>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</si>
  <si>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</si>
  <si>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</si>
  <si>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</si>
  <si>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</si>
  <si>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</si>
  <si>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</si>
  <si>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</si>
  <si>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</si>
  <si>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</si>
  <si>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</si>
  <si>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</si>
  <si>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</si>
  <si>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</si>
  <si>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</si>
  <si>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</si>
  <si>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</si>
  <si>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</si>
  <si>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</si>
  <si>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</si>
  <si>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</si>
  <si>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</si>
  <si>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</si>
  <si>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</si>
  <si>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</si>
  <si>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</si>
  <si>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</si>
  <si>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</si>
  <si>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</si>
  <si>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</si>
  <si>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</si>
  <si>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</si>
  <si>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</si>
  <si>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</si>
  <si>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</si>
  <si>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</si>
  <si>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</si>
  <si>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</si>
  <si>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</si>
  <si>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</si>
  <si>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</si>
  <si>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</si>
  <si>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</si>
  <si>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</si>
  <si>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</si>
  <si>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</si>
  <si>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</si>
  <si>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</si>
  <si>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</si>
  <si>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</si>
  <si>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</si>
  <si>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</si>
  <si>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</si>
  <si>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</si>
  <si>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</si>
  <si>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</si>
  <si>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</si>
  <si>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</si>
  <si>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</si>
  <si>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</si>
  <si>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</si>
  <si>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</si>
  <si>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</si>
  <si>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</si>
  <si>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</si>
  <si>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</si>
  <si>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</si>
  <si>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</si>
  <si>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</si>
  <si>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</si>
  <si>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</si>
  <si>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</si>
  <si>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</si>
  <si>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</si>
  <si>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</si>
  <si>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</si>
  <si>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</si>
  <si>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</si>
  <si>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</si>
  <si>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</si>
  <si>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</si>
  <si>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</si>
  <si>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</si>
  <si>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</si>
  <si>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</si>
  <si>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</si>
  <si>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</si>
  <si>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</si>
  <si>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</si>
  <si>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</si>
  <si>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</si>
  <si>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</si>
  <si>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</si>
  <si>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</si>
  <si>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</si>
  <si>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</si>
  <si>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</si>
  <si>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</si>
  <si>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</si>
  <si>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</si>
  <si>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</si>
  <si>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</si>
  <si>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</si>
  <si>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</si>
  <si>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</si>
  <si>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</si>
  <si>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</si>
  <si>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</si>
  <si>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</si>
  <si>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</si>
  <si>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</si>
  <si>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</si>
  <si>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</si>
  <si>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</si>
  <si>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</si>
  <si>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</si>
  <si>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</si>
  <si>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</si>
  <si>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</si>
  <si>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</si>
  <si>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</si>
  <si>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</si>
  <si>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</si>
  <si>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</si>
  <si>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</si>
  <si>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</si>
  <si>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</si>
  <si>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</si>
  <si>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</si>
  <si>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</si>
  <si>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</si>
  <si>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</si>
  <si>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</si>
  <si>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</si>
  <si>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</si>
  <si>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</si>
  <si>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</si>
  <si>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</si>
  <si>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</si>
  <si>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</si>
  <si>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</si>
  <si>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</si>
  <si>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</si>
  <si>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</si>
  <si>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</si>
  <si>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</si>
  <si>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</si>
  <si>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</si>
  <si>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</si>
  <si>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</si>
  <si>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</si>
  <si>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</si>
  <si>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</si>
  <si>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</si>
  <si>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</si>
  <si>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</si>
  <si>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</si>
  <si>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</si>
  <si>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</si>
  <si>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</si>
  <si>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</si>
  <si>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</si>
  <si>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</si>
  <si>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</si>
  <si>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</si>
  <si>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</si>
  <si>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</si>
  <si>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</si>
  <si>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</si>
  <si>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</si>
  <si>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</si>
  <si>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</si>
  <si>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</si>
  <si>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</si>
  <si>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</si>
  <si>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</si>
  <si>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</si>
  <si>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</si>
  <si>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</si>
  <si>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</si>
  <si>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</si>
  <si>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</si>
  <si>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</si>
  <si>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</si>
  <si>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</si>
  <si>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</si>
  <si>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</si>
  <si>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</si>
  <si>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</si>
  <si>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</si>
  <si>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</si>
  <si>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</si>
  <si>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</si>
  <si>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</si>
  <si>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</si>
  <si>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</si>
  <si>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</si>
  <si>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</si>
  <si>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</si>
  <si>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</si>
  <si>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</si>
  <si>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</si>
  <si>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</si>
  <si>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</si>
  <si>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</si>
  <si>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</si>
  <si>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</si>
  <si>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</si>
  <si>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</si>
  <si>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</si>
  <si>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</si>
  <si>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</si>
  <si>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</si>
  <si>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</si>
  <si>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</si>
  <si>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</si>
  <si>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</si>
  <si>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</si>
  <si>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</si>
  <si>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</si>
  <si>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</si>
  <si>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</si>
  <si>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</si>
  <si>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</si>
  <si>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</si>
  <si>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</si>
  <si>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</si>
  <si>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</si>
  <si>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</si>
  <si>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</si>
  <si>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</si>
  <si>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</si>
  <si>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</si>
  <si>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</si>
  <si>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</si>
  <si>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</si>
  <si>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</si>
  <si>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</si>
  <si>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</si>
  <si>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</si>
  <si>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</si>
  <si>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</si>
  <si>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</si>
  <si>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</si>
  <si>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</si>
  <si>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</si>
  <si>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</si>
  <si>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</si>
  <si>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</si>
  <si>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</si>
  <si>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</si>
  <si>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</si>
  <si>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</si>
  <si>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</si>
  <si>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</si>
  <si>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</si>
  <si>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</si>
  <si>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</si>
  <si>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</si>
  <si>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</si>
  <si>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</si>
  <si>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</si>
  <si>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</si>
  <si>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</si>
  <si>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</si>
  <si>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</si>
  <si>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</si>
  <si>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</si>
  <si>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</si>
  <si>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</si>
  <si>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</si>
  <si>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</si>
  <si>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</si>
  <si>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</si>
  <si>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</si>
  <si>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</si>
  <si>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</si>
  <si>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</si>
  <si>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</si>
  <si>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</si>
  <si>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</si>
  <si>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</si>
  <si>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</si>
  <si>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</si>
  <si>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</si>
  <si>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</si>
  <si>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</si>
  <si>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</si>
  <si>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</si>
  <si>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</si>
  <si>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</si>
  <si>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</si>
  <si>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</si>
  <si>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</si>
  <si>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</si>
  <si>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</si>
  <si>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</si>
  <si>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</si>
  <si>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</si>
  <si>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</si>
  <si>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</si>
  <si>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</si>
  <si>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</si>
  <si>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</si>
  <si>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</si>
  <si>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</si>
  <si>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</si>
  <si>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</si>
  <si>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</si>
  <si>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</si>
  <si>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</si>
  <si>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</si>
  <si>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</si>
  <si>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</si>
  <si>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</si>
  <si>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</si>
  <si>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</si>
  <si>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</si>
  <si>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</si>
  <si>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</si>
  <si>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</si>
  <si>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</si>
  <si>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</si>
  <si>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</si>
  <si>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</si>
  <si>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</si>
  <si>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</si>
  <si>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</si>
  <si>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</si>
  <si>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</si>
  <si>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</si>
  <si>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</si>
  <si>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</si>
  <si>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</si>
  <si>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</si>
  <si>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</si>
  <si>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</si>
  <si>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</si>
  <si>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</si>
  <si>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</si>
  <si>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</si>
  <si>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</si>
  <si>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</si>
  <si>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</si>
  <si>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</si>
  <si>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</si>
  <si>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</si>
  <si>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</si>
  <si>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</si>
  <si>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</si>
  <si>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</si>
  <si>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</si>
  <si>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</si>
  <si>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</si>
  <si>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</si>
  <si>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</si>
  <si>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</si>
  <si>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</si>
  <si>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</si>
  <si>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</si>
  <si>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</si>
  <si>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</si>
  <si>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</si>
  <si>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</si>
  <si>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</si>
  <si>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</si>
  <si>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</si>
  <si>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</si>
  <si>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</si>
  <si>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</si>
  <si>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</si>
  <si>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</si>
  <si>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</si>
  <si>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</si>
  <si>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</si>
  <si>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</si>
  <si>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</si>
  <si>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</si>
  <si>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</si>
  <si>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</si>
  <si>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</si>
  <si>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</si>
  <si>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</si>
  <si>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</si>
  <si>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</si>
  <si>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</si>
  <si>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</si>
  <si>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</si>
  <si>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</si>
  <si>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</si>
  <si>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</si>
  <si>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</si>
  <si>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</si>
  <si>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</si>
  <si>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</si>
  <si>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</si>
  <si>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</si>
  <si>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</si>
  <si>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</si>
  <si>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</si>
  <si>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</si>
  <si>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</si>
  <si>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</si>
  <si>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</si>
  <si>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</si>
  <si>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</si>
  <si>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</si>
  <si>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</si>
  <si>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</si>
  <si>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</si>
  <si>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</si>
  <si>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</si>
  <si>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</si>
  <si>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</si>
  <si>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</si>
  <si>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</si>
  <si>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</si>
  <si>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</si>
  <si>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</si>
  <si>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</si>
  <si>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</si>
  <si>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</si>
  <si>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</si>
  <si>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</si>
  <si>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</si>
  <si>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</si>
  <si>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</si>
  <si>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</si>
  <si>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</si>
  <si>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</si>
  <si>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</si>
  <si>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</si>
  <si>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</si>
  <si>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</si>
  <si>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</si>
  <si>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</si>
  <si>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</si>
  <si>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</si>
  <si>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</si>
  <si>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</si>
  <si>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</si>
  <si>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</si>
  <si>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</si>
  <si>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</si>
  <si>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</si>
  <si>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</si>
  <si>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</si>
  <si>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</si>
  <si>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</si>
  <si>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</si>
  <si>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</si>
  <si>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</si>
  <si>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</si>
  <si>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</si>
  <si>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</si>
  <si>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</si>
  <si>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</si>
  <si>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</si>
  <si>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</si>
  <si>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</si>
  <si>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</si>
  <si>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</si>
  <si>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</si>
  <si>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</si>
  <si>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</si>
  <si>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</si>
  <si>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</si>
  <si>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</si>
  <si>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</si>
  <si>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</si>
  <si>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</si>
  <si>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</si>
  <si>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</si>
  <si>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</si>
  <si>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</si>
  <si>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</si>
  <si>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</si>
  <si>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</si>
  <si>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</si>
  <si>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</si>
  <si>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</si>
  <si>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</si>
  <si>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</si>
  <si>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</si>
  <si>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</si>
  <si>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</si>
  <si>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</si>
  <si>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</si>
  <si>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</si>
  <si>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</si>
  <si>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</si>
  <si>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</si>
  <si>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</si>
  <si>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</si>
  <si>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</si>
  <si>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</si>
  <si>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</si>
  <si>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</si>
  <si>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</si>
  <si>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</si>
  <si>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</si>
  <si>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</si>
  <si>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</si>
  <si>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</si>
  <si>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</si>
  <si>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</si>
  <si>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</si>
  <si>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</si>
  <si>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</si>
  <si>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</si>
  <si>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</si>
  <si>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</si>
  <si>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</si>
  <si>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</si>
  <si>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</si>
  <si>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</si>
  <si>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</si>
  <si>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</si>
  <si>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</si>
  <si>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</si>
  <si>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</si>
  <si>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</si>
  <si>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</si>
  <si>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</si>
  <si>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</si>
  <si>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</si>
  <si>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</si>
  <si>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</si>
  <si>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</si>
  <si>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</si>
  <si>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</si>
  <si>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</si>
  <si>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</si>
  <si>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</si>
  <si>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</si>
  <si>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</si>
  <si>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</si>
  <si>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</si>
  <si>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</si>
  <si>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</si>
  <si>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</si>
  <si>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</si>
  <si>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</si>
  <si>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</si>
  <si>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</si>
  <si>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</si>
  <si>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</si>
  <si>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</si>
  <si>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</si>
  <si>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</si>
  <si>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</si>
  <si>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</si>
  <si>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</si>
  <si>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</si>
  <si>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</si>
  <si>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</si>
  <si>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</si>
  <si>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</si>
  <si>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</si>
  <si>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</si>
  <si>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</si>
  <si>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</si>
  <si>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</si>
  <si>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</si>
  <si>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</si>
  <si>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</si>
  <si>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</si>
  <si>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</si>
  <si>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</si>
  <si>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</si>
  <si>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</si>
  <si>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</si>
  <si>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</si>
  <si>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</si>
  <si>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</si>
  <si>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</si>
  <si>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</si>
  <si>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</si>
  <si>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</si>
  <si>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</si>
  <si>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</si>
  <si>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</si>
  <si>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</si>
  <si>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</si>
  <si>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</si>
  <si>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</si>
  <si>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</si>
  <si>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</si>
  <si>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</si>
  <si>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</si>
  <si>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</si>
  <si>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</si>
  <si>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</si>
  <si>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</si>
  <si>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</si>
  <si>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</si>
  <si>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</si>
  <si>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</si>
  <si>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</si>
  <si>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</si>
  <si>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</si>
  <si>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</si>
  <si>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</si>
  <si>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</si>
  <si>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</si>
  <si>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</si>
  <si>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</si>
  <si>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</si>
  <si>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</si>
  <si>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</si>
  <si>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</si>
  <si>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</si>
  <si>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</si>
  <si>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</si>
  <si>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</si>
  <si>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</si>
  <si>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</si>
  <si>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</si>
  <si>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</si>
  <si>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</si>
  <si>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</si>
  <si>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</si>
  <si>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</si>
  <si>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</si>
  <si>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</si>
  <si>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</si>
  <si>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</si>
  <si>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</si>
  <si>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</si>
  <si>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</si>
  <si>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</si>
  <si>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</si>
  <si>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</si>
  <si>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</si>
  <si>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</si>
  <si>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</si>
  <si>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</si>
  <si>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</si>
  <si>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</si>
  <si>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</si>
  <si>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</si>
  <si>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</si>
  <si>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</si>
  <si>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</si>
  <si>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</si>
  <si>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</si>
  <si>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</si>
  <si>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</si>
  <si>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</si>
  <si>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</si>
  <si>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</si>
  <si>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</si>
  <si>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</si>
  <si>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</si>
  <si>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</si>
  <si>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</si>
  <si>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</si>
  <si>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</si>
  <si>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</si>
  <si>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</si>
  <si>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</si>
  <si>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</si>
  <si>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</si>
  <si>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</si>
  <si>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</si>
  <si>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</si>
  <si>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</si>
  <si>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</si>
  <si>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</si>
  <si>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</si>
  <si>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</si>
  <si>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</si>
  <si>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</si>
  <si>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</si>
  <si>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</si>
  <si>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</si>
  <si>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</si>
  <si>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</si>
  <si>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</si>
  <si>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</si>
  <si>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</si>
  <si>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</si>
  <si>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</si>
  <si>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</si>
  <si>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</si>
  <si>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</si>
  <si>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</si>
  <si>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</si>
  <si>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</si>
  <si>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</si>
  <si>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</si>
  <si>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</si>
  <si>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</si>
  <si>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</si>
  <si>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</si>
  <si>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</si>
  <si>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</si>
  <si>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</si>
  <si>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</si>
  <si>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</si>
  <si>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</si>
  <si>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</si>
  <si>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</si>
  <si>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</si>
  <si>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</si>
  <si>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</si>
  <si>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</si>
  <si>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</si>
  <si>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</si>
  <si>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</si>
  <si>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</si>
  <si>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</si>
  <si>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</si>
  <si>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</si>
  <si>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</si>
  <si>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</si>
  <si>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</si>
  <si>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</si>
  <si>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</si>
  <si>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</si>
  <si>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</si>
  <si>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</si>
  <si>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</si>
  <si>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</si>
  <si>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</si>
  <si>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</si>
  <si>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</si>
  <si>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</si>
  <si>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</si>
  <si>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</si>
  <si>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</si>
  <si>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</si>
  <si>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</si>
  <si>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</si>
  <si>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</si>
  <si>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</si>
  <si>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</si>
  <si>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</si>
  <si>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</si>
  <si>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</si>
  <si>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</si>
  <si>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</si>
  <si>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</si>
  <si>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</si>
  <si>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</si>
  <si>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</si>
  <si>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</si>
  <si>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</si>
  <si>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</si>
  <si>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</si>
  <si>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</si>
  <si>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</si>
  <si>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</si>
  <si>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</si>
  <si>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</si>
  <si>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</si>
  <si>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</si>
  <si>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</si>
  <si>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</si>
  <si>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</si>
  <si>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</si>
  <si>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</si>
  <si>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</si>
  <si>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</si>
  <si>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</si>
  <si>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</si>
  <si>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</si>
  <si>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</si>
  <si>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</si>
  <si>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</si>
  <si>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</si>
  <si>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</si>
  <si>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</si>
  <si>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</si>
  <si>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</si>
  <si>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</si>
  <si>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</si>
  <si>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</si>
  <si>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</si>
  <si>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</si>
  <si>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</si>
  <si>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</si>
  <si>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</si>
  <si>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</si>
  <si>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</si>
  <si>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</si>
  <si>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</si>
  <si>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</si>
  <si>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</si>
  <si>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</si>
  <si>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</si>
  <si>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</si>
  <si>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</si>
  <si>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</si>
  <si>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</si>
  <si>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</si>
  <si>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</si>
  <si>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</si>
  <si>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</si>
  <si>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</si>
  <si>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</si>
  <si>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</si>
  <si>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</si>
  <si>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</si>
  <si>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</si>
  <si>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</si>
  <si>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</si>
  <si>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</si>
  <si>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</si>
  <si>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</si>
  <si>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</si>
  <si>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</si>
  <si>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</si>
  <si>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</si>
  <si>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</si>
  <si>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</si>
  <si>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</si>
  <si>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</si>
  <si>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</si>
  <si>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</si>
  <si>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</si>
  <si>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</si>
  <si>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</si>
  <si>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</si>
  <si>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</si>
  <si>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</si>
  <si>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</si>
  <si>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</si>
  <si>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</si>
  <si>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</si>
  <si>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</si>
  <si>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</si>
  <si>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</si>
  <si>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</si>
  <si>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</si>
  <si>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</si>
  <si>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</si>
  <si>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</si>
  <si>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</si>
  <si>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</si>
  <si>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</si>
  <si>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</si>
  <si>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</si>
  <si>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</si>
  <si>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</si>
  <si>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</si>
  <si>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</si>
  <si>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</si>
  <si>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</si>
  <si>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</si>
  <si>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</si>
  <si>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</si>
  <si>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</si>
  <si>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</si>
  <si>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</si>
  <si>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</si>
  <si>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</si>
  <si>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</si>
  <si>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</si>
  <si>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</si>
  <si>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</si>
  <si>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</si>
  <si>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</si>
  <si>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</si>
  <si>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</si>
  <si>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</si>
  <si>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</si>
  <si>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</si>
  <si>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</si>
  <si>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</si>
  <si>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</si>
  <si>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</si>
  <si>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</si>
  <si>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</si>
  <si>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</si>
  <si>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</si>
  <si>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</si>
  <si>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</si>
  <si>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</si>
  <si>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</si>
  <si>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</si>
  <si>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</si>
  <si>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</si>
  <si>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</si>
  <si>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</si>
  <si>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</si>
  <si>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</si>
  <si>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</si>
  <si>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</si>
  <si>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</si>
  <si>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</si>
  <si>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</si>
  <si>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</si>
  <si>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</si>
  <si>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</si>
  <si>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</si>
  <si>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</si>
  <si>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</si>
  <si>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</si>
  <si>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</si>
  <si>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</si>
  <si>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</si>
  <si>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</si>
  <si>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</si>
  <si>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</si>
  <si>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</si>
  <si>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</si>
  <si>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</si>
  <si>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</si>
  <si>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</si>
  <si>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</si>
  <si>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</si>
  <si>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</si>
  <si>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</si>
  <si>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</si>
  <si>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</si>
  <si>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</si>
  <si>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</si>
  <si>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</si>
  <si>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</si>
  <si>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</si>
  <si>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</si>
  <si>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</si>
  <si>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</si>
  <si>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</si>
  <si>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</si>
  <si>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</si>
  <si>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</si>
  <si>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</si>
  <si>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</si>
  <si>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</si>
  <si>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</si>
  <si>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</si>
  <si>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</si>
  <si>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</si>
  <si>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</si>
  <si>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</si>
  <si>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</si>
  <si>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</si>
  <si>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</si>
  <si>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</si>
  <si>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</si>
  <si>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</si>
  <si>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</si>
  <si>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</si>
  <si>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</si>
  <si>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</si>
  <si>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</si>
  <si>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</si>
  <si>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</si>
  <si>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</si>
  <si>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</si>
  <si>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</si>
  <si>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</si>
  <si>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</si>
  <si>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</si>
  <si>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</si>
  <si>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</si>
  <si>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</si>
  <si>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</si>
  <si>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</si>
  <si>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</si>
  <si>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</si>
  <si>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</si>
  <si>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</si>
  <si>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</si>
  <si>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</si>
  <si>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</si>
  <si>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</si>
  <si>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</si>
  <si>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</si>
  <si>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</si>
  <si>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</si>
  <si>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</si>
  <si>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</si>
  <si>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</si>
  <si>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</si>
  <si>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</si>
  <si>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</si>
  <si>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</si>
  <si>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</si>
  <si>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</si>
  <si>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</si>
  <si>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</si>
  <si>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</si>
  <si>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</si>
  <si>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</si>
  <si>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</si>
  <si>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</si>
  <si>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</si>
  <si>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</si>
  <si>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</si>
  <si>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</si>
  <si>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</si>
  <si>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</si>
  <si>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</si>
  <si>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</si>
  <si>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</si>
  <si>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</si>
  <si>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</si>
  <si>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</si>
  <si>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</si>
  <si>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</si>
  <si>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</si>
  <si>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</si>
  <si>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</si>
  <si>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</si>
  <si>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</si>
  <si>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</si>
  <si>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</si>
  <si>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</si>
  <si>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</si>
  <si>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</si>
  <si>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</si>
  <si>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</si>
  <si>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</si>
  <si>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</si>
  <si>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</si>
  <si>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</si>
  <si>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</si>
  <si>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</si>
  <si>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</si>
  <si>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</si>
  <si>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</si>
  <si>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</si>
  <si>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</si>
  <si>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</si>
  <si>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</si>
  <si>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</si>
  <si>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</si>
  <si>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</si>
  <si>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</si>
  <si>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</si>
  <si>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</si>
  <si>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</si>
  <si>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</si>
  <si>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</si>
  <si>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</si>
  <si>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</si>
  <si>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</si>
  <si>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</si>
  <si>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</si>
  <si>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</si>
  <si>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</si>
  <si>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</si>
  <si>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</si>
  <si>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</si>
  <si>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</si>
  <si>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</si>
  <si>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</si>
  <si>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</si>
  <si>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</si>
  <si>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</si>
  <si>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</si>
  <si>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</si>
  <si>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</si>
  <si>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</si>
  <si>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</si>
  <si>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</si>
  <si>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</si>
  <si>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</si>
  <si>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</si>
  <si>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</si>
  <si>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</si>
  <si>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</si>
  <si>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</si>
  <si>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</si>
  <si>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</si>
  <si>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</si>
  <si>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</si>
  <si>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</si>
  <si>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</si>
  <si>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</si>
  <si>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</si>
  <si>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</si>
  <si>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</si>
  <si>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</si>
  <si>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</si>
  <si>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</si>
  <si>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</si>
  <si>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</si>
  <si>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</si>
  <si>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</si>
  <si>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</si>
  <si>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</si>
  <si>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</si>
  <si>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</si>
  <si>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</si>
  <si>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</si>
  <si>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</si>
  <si>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</si>
  <si>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</si>
  <si>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</si>
  <si>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</si>
  <si>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</si>
  <si>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</si>
  <si>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</si>
  <si>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</si>
  <si>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</si>
  <si>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</si>
  <si>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</si>
  <si>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</si>
  <si>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</si>
  <si>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</si>
  <si>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</si>
  <si>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</si>
  <si>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</si>
  <si>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</si>
  <si>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</si>
  <si>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</si>
  <si>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</si>
  <si>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</si>
  <si>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</si>
  <si>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</si>
  <si>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</si>
  <si>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</si>
  <si>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</si>
  <si>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</si>
  <si>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</si>
  <si>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</si>
  <si>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</si>
  <si>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</si>
  <si>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</si>
  <si>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</si>
  <si>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</si>
  <si>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</si>
  <si>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</si>
  <si>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</si>
  <si>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</si>
  <si>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</si>
  <si>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</si>
  <si>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</si>
  <si>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</si>
  <si>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</si>
  <si>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</si>
  <si>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</si>
  <si>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</si>
  <si>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</si>
  <si>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</si>
  <si>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</si>
  <si>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</si>
  <si>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</si>
  <si>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</si>
  <si>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</si>
  <si>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</si>
  <si>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</si>
  <si>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</si>
  <si>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</si>
  <si>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</si>
  <si>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</si>
  <si>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</si>
  <si>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</si>
  <si>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</si>
  <si>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</si>
  <si>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</si>
  <si>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</si>
  <si>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</si>
  <si>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</si>
  <si>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</si>
  <si>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</si>
  <si>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</si>
  <si>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</si>
  <si>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</si>
  <si>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</si>
  <si>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</si>
  <si>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</si>
  <si>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</si>
  <si>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</si>
  <si>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</si>
  <si>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</si>
  <si>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</si>
  <si>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</si>
  <si>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</si>
  <si>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</si>
  <si>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</si>
  <si>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</si>
  <si>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</si>
  <si>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</si>
  <si>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</si>
  <si>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</si>
  <si>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</si>
  <si>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</si>
  <si>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</si>
  <si>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</si>
  <si>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</si>
  <si>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</si>
  <si>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</si>
  <si>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</si>
  <si>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</si>
  <si>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</si>
  <si>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</si>
  <si>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</si>
  <si>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</si>
  <si>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</si>
  <si>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</si>
  <si>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</si>
  <si>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</si>
  <si>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</si>
  <si>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</si>
  <si>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</si>
  <si>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</si>
  <si>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</si>
  <si>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</si>
  <si>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</si>
  <si>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</si>
  <si>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</si>
  <si>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</si>
  <si>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</si>
  <si>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</si>
  <si>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</si>
  <si>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</si>
  <si>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</si>
  <si>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</si>
  <si>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</si>
  <si>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</si>
  <si>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</si>
  <si>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</si>
  <si>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</si>
  <si>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</si>
  <si>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</si>
  <si>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</si>
  <si>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</si>
  <si>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</si>
  <si>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</si>
  <si>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</si>
  <si>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</si>
  <si>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</si>
  <si>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</si>
  <si>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</si>
  <si>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</si>
  <si>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</si>
  <si>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</si>
  <si>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</si>
  <si>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</si>
  <si>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</si>
  <si>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</si>
  <si>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</si>
  <si>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</si>
  <si>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</si>
  <si>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</si>
  <si>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</si>
  <si>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</si>
  <si>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</si>
  <si>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</si>
  <si>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</si>
  <si>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</si>
  <si>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</si>
  <si>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</si>
  <si>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</si>
  <si>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</si>
  <si>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</si>
  <si>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</si>
  <si>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</si>
  <si>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</si>
  <si>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</si>
  <si>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</si>
  <si>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</si>
  <si>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</si>
  <si>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</si>
  <si>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</si>
  <si>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</si>
  <si>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</si>
  <si>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</si>
  <si>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</si>
  <si>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</si>
  <si>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</si>
  <si>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</si>
  <si>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</si>
  <si>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</si>
  <si>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</si>
  <si>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</si>
  <si>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</si>
  <si>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</si>
  <si>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</si>
  <si>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</si>
  <si>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</si>
  <si>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</si>
  <si>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</si>
  <si>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</si>
  <si>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</si>
  <si>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</si>
  <si>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</si>
  <si>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</si>
  <si>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</si>
  <si>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</si>
  <si>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</si>
  <si>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</si>
  <si>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</si>
  <si>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</si>
  <si>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</si>
  <si>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</si>
  <si>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</si>
  <si>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</si>
  <si>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</si>
  <si>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</si>
  <si>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</si>
  <si>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</si>
  <si>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</si>
  <si>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</si>
  <si>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</si>
  <si>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</si>
  <si>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</si>
  <si>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</si>
  <si>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</si>
  <si>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</si>
  <si>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</si>
  <si>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</si>
  <si>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</si>
  <si>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</si>
  <si>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</si>
  <si>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</si>
  <si>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</si>
  <si>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</si>
  <si>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</si>
  <si>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</si>
  <si>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</si>
  <si>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</si>
  <si>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</si>
  <si>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</si>
  <si>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</si>
  <si>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</si>
  <si>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</si>
  <si>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</si>
  <si>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</si>
  <si>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</si>
  <si>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</si>
  <si>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</si>
  <si>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</si>
  <si>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</si>
  <si>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</si>
  <si>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</si>
  <si>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</si>
  <si>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</si>
  <si>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</si>
  <si>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</si>
  <si>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</si>
  <si>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</si>
  <si>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</si>
  <si>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</si>
  <si>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</si>
  <si>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</si>
  <si>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</si>
  <si>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</si>
  <si>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</si>
  <si>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</si>
  <si>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</si>
  <si>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</si>
  <si>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</si>
  <si>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</si>
  <si>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</si>
  <si>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</si>
  <si>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</si>
  <si>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</si>
  <si>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</si>
  <si>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</si>
  <si>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</si>
  <si>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</si>
  <si>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</si>
  <si>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</si>
  <si>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</si>
  <si>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</si>
  <si>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</si>
  <si>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</si>
  <si>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</si>
  <si>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</si>
  <si>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</si>
  <si>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</si>
  <si>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</si>
  <si>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</si>
  <si>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</si>
  <si>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</si>
  <si>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</si>
  <si>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</si>
  <si>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</si>
  <si>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</si>
  <si>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</si>
  <si>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</si>
  <si>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</si>
  <si>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</si>
  <si>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</si>
  <si>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</si>
  <si>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</si>
  <si>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</si>
  <si>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</si>
  <si>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</si>
  <si>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</si>
  <si>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</si>
  <si>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</si>
  <si>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</si>
  <si>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</si>
  <si>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</si>
  <si>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</si>
  <si>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</si>
  <si>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</si>
  <si>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</si>
  <si>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</si>
  <si>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</si>
  <si>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</si>
  <si>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</si>
  <si>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</si>
  <si>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</si>
  <si>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</si>
  <si>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</si>
  <si>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</si>
  <si>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</si>
  <si>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</si>
  <si>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</si>
  <si>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</si>
  <si>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</si>
  <si>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</si>
  <si>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</si>
  <si>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</si>
  <si>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</si>
  <si>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</si>
  <si>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</si>
  <si>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</si>
  <si>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</si>
  <si>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</si>
  <si>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</si>
  <si>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</si>
  <si>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</si>
  <si>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</si>
  <si>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</si>
  <si>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</si>
  <si>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</si>
  <si>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</si>
  <si>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</si>
  <si>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</si>
  <si>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</si>
  <si>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</si>
  <si>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</si>
  <si>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</si>
  <si>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</si>
  <si>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</si>
  <si>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</si>
  <si>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</si>
  <si>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</si>
  <si>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</si>
  <si>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</si>
  <si>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</si>
  <si>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</si>
  <si>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</si>
  <si>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</si>
  <si>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</si>
  <si>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</si>
  <si>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</si>
  <si>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</si>
  <si>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</si>
  <si>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</si>
  <si>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</si>
  <si>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</si>
  <si>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</si>
  <si>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</si>
  <si>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</si>
  <si>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</si>
  <si>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</si>
  <si>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</si>
  <si>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</si>
  <si>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</si>
  <si>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</si>
  <si>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</si>
  <si>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</si>
  <si>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</si>
  <si>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</si>
  <si>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</si>
  <si>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</si>
  <si>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</si>
  <si>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</si>
  <si>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</si>
  <si>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</si>
  <si>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</si>
  <si>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</si>
  <si>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</si>
  <si>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</si>
  <si>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</si>
  <si>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</si>
  <si>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</si>
  <si>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</si>
  <si>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</si>
  <si>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</si>
  <si>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</si>
  <si>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</si>
  <si>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</si>
  <si>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</si>
  <si>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</si>
  <si>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</si>
  <si>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</si>
  <si>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</si>
  <si>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</si>
  <si>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</si>
  <si>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</si>
  <si>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</si>
  <si>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</si>
  <si>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</si>
  <si>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</si>
  <si>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</si>
  <si>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</si>
  <si>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</si>
  <si>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</si>
  <si>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</si>
  <si>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</si>
  <si>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</si>
  <si>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</si>
  <si>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</si>
  <si>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</si>
  <si>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</si>
  <si>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</si>
  <si>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</si>
  <si>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</si>
  <si>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</si>
  <si>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</si>
  <si>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</si>
  <si>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</si>
  <si>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</si>
  <si>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</si>
  <si>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</si>
  <si>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</si>
  <si>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</si>
  <si>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</si>
  <si>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</si>
  <si>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</si>
  <si>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</si>
  <si>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</si>
  <si>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</si>
  <si>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</si>
  <si>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</si>
  <si>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</si>
  <si>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</si>
  <si>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</si>
  <si>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</si>
  <si>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</si>
  <si>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</si>
  <si>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</si>
  <si>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</si>
  <si>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</si>
  <si>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</si>
  <si>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</si>
  <si>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</si>
  <si>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</si>
  <si>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</si>
  <si>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</si>
  <si>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</si>
  <si>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</si>
  <si>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</si>
  <si>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</si>
  <si>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</si>
  <si>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</si>
  <si>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</si>
  <si>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</si>
  <si>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</si>
  <si>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</si>
  <si>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</si>
  <si>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</si>
  <si>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</si>
  <si>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</si>
  <si>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</si>
  <si>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</si>
  <si>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</si>
  <si>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</si>
  <si>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</si>
  <si>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</si>
  <si>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</si>
  <si>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</si>
  <si>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</si>
  <si>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</si>
  <si>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</si>
  <si>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</si>
  <si>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</si>
  <si>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</si>
  <si>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</si>
  <si>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</si>
  <si>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</si>
  <si>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</si>
  <si>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</si>
  <si>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</si>
  <si>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</si>
  <si>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</si>
  <si>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</si>
  <si>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</si>
  <si>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</si>
  <si>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</si>
  <si>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</si>
  <si>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</si>
  <si>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</si>
  <si>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</si>
  <si>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</si>
  <si>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</si>
  <si>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</si>
  <si>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</si>
  <si>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</si>
  <si>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</si>
  <si>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</si>
  <si>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</si>
  <si>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</si>
  <si>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</si>
  <si>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</si>
  <si>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</si>
  <si>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</si>
  <si>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</si>
  <si>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</si>
  <si>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</si>
  <si>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</si>
  <si>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</si>
  <si>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</si>
  <si>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</si>
  <si>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</si>
  <si>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</si>
  <si>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</si>
  <si>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</si>
  <si>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</si>
  <si>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</si>
  <si>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</si>
  <si>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</si>
  <si>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</si>
  <si>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</si>
  <si>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</si>
  <si>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</si>
  <si>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</si>
  <si>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</si>
  <si>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</si>
  <si>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</si>
  <si>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</si>
  <si>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</si>
  <si>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</si>
  <si>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</si>
  <si>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</si>
  <si>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</si>
  <si>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</si>
  <si>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</si>
  <si>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</si>
  <si>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</si>
  <si>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</si>
  <si>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</si>
  <si>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</si>
  <si>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</si>
  <si>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</si>
  <si>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</si>
  <si>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</si>
  <si>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</si>
  <si>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</si>
  <si>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</si>
  <si>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</si>
  <si>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</si>
  <si>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</si>
  <si>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</si>
  <si>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</si>
  <si>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</si>
  <si>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</si>
  <si>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</si>
  <si>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</si>
  <si>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</si>
  <si>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</si>
  <si>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</si>
  <si>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</si>
  <si>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</si>
  <si>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</si>
  <si>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</si>
  <si>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</si>
  <si>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</si>
  <si>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</si>
  <si>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</si>
  <si>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</si>
  <si>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</si>
  <si>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</si>
  <si>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</si>
  <si>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</si>
  <si>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</si>
  <si>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</si>
  <si>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</si>
  <si>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</si>
  <si>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</si>
  <si>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</si>
  <si>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</si>
  <si>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</si>
  <si>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</si>
  <si>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</si>
  <si>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</si>
  <si>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</si>
  <si>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</si>
  <si>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</si>
  <si>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</si>
  <si>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</si>
  <si>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</si>
  <si>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</si>
  <si>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</si>
  <si>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</si>
  <si>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</si>
  <si>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</si>
  <si>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</si>
  <si>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</si>
  <si>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</si>
  <si>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</si>
  <si>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</si>
  <si>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</si>
  <si>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</si>
  <si>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</si>
  <si>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</si>
  <si>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</si>
  <si>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</si>
  <si>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</si>
  <si>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</si>
  <si>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</si>
  <si>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</si>
  <si>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</si>
  <si>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</si>
  <si>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</si>
  <si>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</si>
  <si>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</si>
  <si>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</si>
  <si>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</si>
  <si>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</si>
  <si>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</si>
  <si>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</si>
  <si>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</si>
  <si>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</si>
  <si>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</si>
  <si>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</si>
  <si>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</si>
  <si>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</si>
  <si>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</si>
  <si>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</si>
  <si>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</si>
  <si>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</si>
  <si>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</si>
  <si>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</si>
  <si>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</si>
  <si>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</si>
  <si>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</si>
  <si>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</si>
  <si>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</si>
  <si>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</si>
  <si>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</si>
  <si>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</si>
  <si>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</si>
  <si>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</si>
  <si>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</si>
  <si>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</si>
  <si>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</si>
  <si>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</si>
  <si>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</si>
  <si>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</si>
  <si>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</si>
  <si>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</si>
  <si>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</si>
  <si>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</si>
  <si>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</si>
  <si>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</si>
  <si>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</si>
  <si>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</si>
  <si>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</si>
  <si>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</si>
  <si>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</si>
  <si>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</si>
  <si>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</si>
  <si>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</si>
  <si>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</si>
  <si>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</si>
  <si>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</si>
  <si>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</si>
  <si>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</si>
  <si>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</si>
  <si>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</si>
  <si>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</si>
  <si>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</si>
  <si>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</si>
  <si>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</si>
  <si>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</si>
  <si>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</si>
  <si>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</si>
  <si>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</si>
  <si>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</si>
  <si>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</si>
  <si>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</si>
  <si>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</si>
  <si>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</si>
  <si>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</si>
  <si>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</si>
  <si>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</si>
  <si>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</si>
  <si>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</si>
  <si>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</si>
  <si>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</si>
  <si>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</si>
  <si>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</si>
  <si>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</si>
  <si>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</si>
  <si>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</si>
  <si>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</si>
  <si>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</si>
  <si>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</si>
  <si>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</si>
  <si>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</si>
  <si>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</si>
  <si>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</si>
  <si>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</si>
  <si>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</si>
  <si>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</si>
  <si>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</si>
  <si>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</si>
  <si>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</si>
  <si>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</si>
  <si>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</si>
  <si>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</si>
  <si>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</si>
  <si>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</si>
  <si>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</si>
  <si>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</si>
  <si>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</si>
  <si>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</si>
  <si>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</si>
  <si>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</si>
  <si>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</si>
  <si>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</si>
  <si>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</si>
  <si>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</si>
  <si>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</si>
  <si>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</si>
  <si>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</si>
  <si>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</si>
  <si>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</si>
  <si>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</si>
  <si>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</si>
  <si>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</si>
  <si>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</si>
  <si>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</si>
  <si>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</si>
  <si>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</si>
  <si>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</si>
  <si>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</si>
  <si>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</si>
  <si>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</si>
  <si>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</si>
  <si>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</si>
  <si>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</si>
  <si>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</si>
  <si>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</si>
  <si>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</si>
  <si>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</si>
  <si>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</si>
  <si>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</si>
  <si>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</si>
  <si>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</si>
  <si>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</si>
  <si>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</si>
  <si>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</si>
  <si>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</si>
  <si>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</si>
  <si>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</si>
  <si>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</si>
  <si>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</si>
  <si>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</si>
  <si>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</si>
  <si>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</si>
  <si>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</si>
  <si>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</si>
  <si>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</si>
  <si>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</si>
  <si>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</si>
  <si>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</si>
  <si>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</si>
  <si>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</si>
  <si>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</si>
  <si>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</si>
  <si>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</si>
  <si>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</si>
  <si>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</si>
  <si>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</si>
  <si>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</si>
  <si>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</si>
  <si>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</si>
  <si>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</si>
  <si>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</si>
  <si>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</si>
  <si>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</si>
  <si>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</si>
  <si>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</si>
  <si>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</si>
  <si>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</si>
  <si>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</si>
  <si>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</si>
  <si>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</si>
  <si>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</si>
  <si>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</si>
  <si>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</si>
  <si>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</si>
  <si>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</si>
  <si>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</si>
  <si>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</si>
  <si>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</si>
  <si>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</si>
  <si>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</si>
  <si>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</si>
  <si>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</si>
  <si>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</si>
  <si>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</si>
  <si>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</si>
  <si>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</si>
  <si>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</si>
  <si>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</si>
  <si>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</si>
  <si>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</si>
  <si>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</si>
  <si>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</si>
  <si>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</si>
  <si>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</si>
  <si>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</si>
  <si>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</si>
  <si>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</si>
  <si>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</si>
  <si>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</si>
  <si>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</si>
  <si>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</si>
  <si>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</si>
  <si>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</si>
  <si>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</si>
  <si>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</si>
  <si>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</si>
  <si>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</si>
  <si>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</si>
  <si>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</si>
  <si>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</si>
  <si>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</si>
  <si>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</si>
  <si>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</si>
  <si>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</si>
  <si>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</si>
  <si>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</si>
  <si>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</si>
  <si>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</si>
  <si>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</si>
  <si>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</si>
  <si>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</si>
  <si>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</si>
  <si>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</si>
  <si>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</si>
  <si>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</si>
  <si>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</si>
  <si>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</si>
  <si>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</si>
  <si>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</si>
  <si>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</si>
  <si>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</si>
  <si>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</si>
  <si>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</si>
  <si>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</si>
  <si>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</si>
  <si>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</si>
  <si>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</si>
  <si>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</si>
  <si>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</si>
  <si>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</si>
  <si>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</si>
  <si>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</si>
  <si>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</si>
  <si>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</si>
  <si>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</si>
  <si>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</si>
  <si>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</si>
  <si>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</si>
  <si>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</si>
  <si>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</si>
  <si>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</si>
  <si>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</si>
  <si>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</si>
  <si>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</si>
  <si>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</si>
  <si>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</si>
  <si>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</si>
  <si>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</si>
  <si>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</si>
  <si>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</si>
  <si>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</si>
  <si>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</si>
  <si>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</si>
  <si>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</si>
  <si>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</si>
  <si>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</si>
  <si>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</si>
  <si>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</si>
  <si>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</si>
  <si>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</si>
  <si>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</si>
  <si>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</si>
  <si>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</si>
  <si>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</si>
  <si>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</si>
  <si>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</si>
  <si>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</si>
  <si>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</si>
  <si>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</si>
  <si>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</si>
  <si>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</si>
  <si>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</si>
  <si>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</si>
  <si>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</si>
  <si>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</si>
  <si>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</si>
  <si>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</si>
  <si>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</si>
  <si>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</si>
  <si>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</si>
  <si>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</si>
  <si>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</si>
  <si>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</si>
  <si>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</si>
  <si>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</si>
  <si>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</si>
  <si>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</si>
  <si>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</si>
  <si>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</si>
  <si>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</si>
  <si>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</si>
  <si>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</si>
  <si>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</si>
  <si>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</si>
  <si>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</si>
  <si>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</si>
  <si>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</si>
  <si>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</si>
  <si>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</si>
  <si>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</si>
  <si>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</si>
  <si>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</si>
  <si>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</si>
  <si>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</si>
  <si>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</si>
  <si>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</si>
  <si>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</si>
  <si>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</si>
  <si>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</si>
  <si>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</si>
  <si>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</si>
  <si>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</si>
  <si>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</si>
  <si>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</si>
  <si>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</si>
  <si>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</si>
  <si>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</si>
  <si>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</si>
  <si>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</si>
  <si>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</si>
  <si>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</si>
  <si>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</si>
  <si>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</si>
  <si>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</si>
  <si>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</si>
  <si>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</si>
  <si>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</si>
  <si>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</si>
  <si>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</si>
  <si>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</si>
  <si>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</si>
  <si>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</si>
  <si>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</si>
  <si>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</si>
  <si>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</si>
  <si>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</si>
  <si>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</si>
  <si>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</si>
  <si>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</si>
  <si>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</si>
  <si>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</si>
  <si>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</si>
  <si>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</si>
  <si>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</si>
  <si>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</si>
  <si>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</si>
  <si>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</si>
  <si>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</si>
  <si>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</si>
  <si>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</si>
  <si>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</si>
  <si>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</si>
  <si>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</si>
  <si>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</si>
  <si>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</si>
  <si>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</si>
  <si>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</si>
  <si>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</si>
  <si>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</si>
  <si>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</si>
  <si>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</si>
  <si>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</si>
  <si>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</si>
  <si>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</si>
  <si>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</si>
  <si>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</si>
  <si>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</si>
  <si>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</si>
  <si>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</si>
  <si>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</si>
  <si>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</si>
  <si>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</si>
  <si>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</si>
  <si>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</si>
  <si>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</si>
  <si>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</si>
  <si>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</si>
  <si>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</si>
  <si>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</si>
  <si>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</si>
  <si>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</si>
  <si>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</si>
  <si>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</si>
  <si>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</si>
  <si>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</si>
  <si>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</si>
  <si>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</si>
  <si>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</si>
  <si>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</si>
  <si>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</si>
  <si>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</si>
  <si>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</si>
  <si>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</si>
  <si>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</si>
  <si>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</si>
  <si>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</si>
  <si>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</si>
  <si>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</si>
  <si>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</si>
  <si>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</si>
  <si>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</si>
  <si>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</si>
  <si>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</si>
  <si>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</si>
  <si>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</si>
  <si>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</si>
  <si>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</si>
  <si>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</si>
  <si>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</si>
  <si>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</si>
  <si>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</si>
  <si>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</si>
  <si>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</si>
  <si>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</si>
  <si>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</si>
  <si>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</si>
  <si>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</si>
  <si>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</si>
  <si>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</si>
  <si>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</si>
  <si>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</si>
  <si>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</si>
  <si>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</si>
  <si>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</si>
  <si>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</si>
  <si>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</si>
  <si>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</si>
  <si>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</si>
  <si>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</si>
  <si>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</si>
  <si>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</si>
  <si>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</si>
  <si>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</si>
  <si>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</si>
  <si>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</si>
  <si>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</si>
  <si>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</si>
  <si>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</si>
  <si>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</si>
  <si>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</si>
  <si>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</si>
  <si>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</si>
  <si>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</si>
  <si>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</si>
  <si>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</si>
  <si>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</si>
  <si>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</si>
  <si>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</si>
  <si>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</si>
  <si>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</si>
  <si>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</si>
  <si>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</si>
  <si>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</si>
  <si>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</si>
  <si>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</si>
  <si>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</si>
  <si>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</si>
  <si>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</si>
  <si>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</si>
  <si>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</si>
  <si>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</si>
  <si>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</si>
  <si>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</si>
  <si>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</si>
  <si>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</si>
  <si>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</si>
  <si>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</si>
  <si>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</si>
  <si>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</si>
  <si>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</si>
  <si>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</si>
  <si>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</si>
  <si>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</si>
  <si>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</si>
  <si>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</si>
  <si>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</si>
  <si>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</si>
  <si>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</si>
  <si>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</si>
  <si>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</si>
  <si>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</si>
  <si>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</si>
  <si>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</si>
  <si>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</si>
  <si>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</si>
  <si>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</si>
  <si>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</si>
  <si>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</si>
  <si>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</si>
  <si>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</si>
  <si>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</si>
  <si>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</si>
  <si>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</si>
  <si>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</si>
  <si>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</si>
  <si>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</si>
  <si>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</si>
  <si>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</si>
  <si>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</si>
  <si>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</si>
  <si>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</si>
  <si>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</si>
  <si>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</si>
  <si>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</si>
  <si>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</si>
  <si>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</si>
  <si>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</si>
  <si>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</si>
  <si>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</si>
  <si>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</si>
  <si>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</si>
  <si>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</si>
  <si>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</si>
  <si>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</si>
  <si>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</si>
  <si>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</si>
  <si>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</si>
  <si>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</si>
  <si>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</si>
  <si>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</si>
  <si>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</si>
  <si>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</si>
  <si>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</si>
  <si>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</si>
  <si>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</si>
  <si>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</si>
  <si>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</si>
  <si>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</si>
  <si>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</si>
  <si>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</si>
  <si>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</si>
  <si>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</si>
  <si>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</si>
  <si>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</si>
  <si>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</si>
  <si>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</si>
  <si>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</si>
  <si>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</si>
  <si>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</si>
  <si>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</si>
  <si>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</si>
  <si>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</si>
  <si>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</si>
  <si>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</si>
  <si>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</si>
  <si>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</si>
  <si>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</si>
  <si>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</si>
  <si>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</si>
  <si>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</si>
  <si>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</si>
  <si>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</si>
  <si>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</si>
  <si>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</si>
  <si>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</si>
  <si>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</si>
  <si>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</si>
  <si>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</si>
  <si>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</si>
  <si>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</si>
  <si>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</si>
  <si>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</si>
  <si>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</si>
  <si>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</si>
  <si>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</si>
  <si>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</si>
  <si>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</si>
  <si>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</si>
  <si>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</si>
  <si>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</si>
  <si>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</si>
  <si>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</si>
  <si>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</si>
  <si>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</si>
  <si>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</si>
  <si>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</si>
  <si>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</si>
  <si>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</si>
  <si>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</si>
  <si>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</si>
  <si>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</si>
  <si>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</si>
  <si>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</si>
  <si>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</si>
  <si>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</si>
  <si>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</si>
  <si>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</si>
  <si>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</si>
  <si>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</si>
  <si>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</si>
  <si>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</si>
  <si>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</si>
  <si>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</si>
  <si>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</si>
  <si>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</si>
  <si>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</si>
  <si>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</si>
  <si>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</si>
  <si>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</si>
  <si>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</si>
  <si>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</si>
  <si>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</si>
  <si>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</si>
  <si>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</si>
  <si>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</si>
  <si>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</si>
  <si>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</si>
  <si>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</si>
  <si>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</si>
  <si>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</si>
  <si>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</si>
  <si>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</si>
  <si>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</si>
  <si>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</si>
  <si>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</si>
  <si>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</si>
  <si>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</si>
  <si>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</si>
  <si>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</si>
  <si>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</si>
  <si>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</si>
  <si>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</si>
  <si>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</si>
  <si>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</si>
  <si>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</si>
  <si>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</si>
  <si>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</si>
  <si>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</si>
  <si>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</si>
  <si>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</si>
  <si>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</si>
  <si>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</si>
  <si>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</si>
  <si>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</si>
  <si>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</si>
  <si>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</si>
  <si>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</si>
  <si>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</si>
  <si>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</si>
  <si>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</si>
  <si>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</si>
  <si>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</si>
  <si>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</si>
  <si>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</si>
  <si>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</si>
  <si>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</si>
  <si>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</si>
  <si>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</si>
  <si>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</si>
  <si>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</si>
  <si>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</si>
  <si>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</si>
  <si>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</si>
  <si>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</si>
  <si>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</si>
  <si>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</si>
  <si>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</si>
  <si>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</si>
  <si>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</si>
  <si>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</si>
  <si>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</si>
  <si>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</si>
  <si>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</si>
  <si>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</si>
  <si>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</si>
  <si>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</si>
  <si>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</si>
  <si>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</si>
  <si>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</si>
  <si>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</si>
  <si>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</si>
  <si>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</si>
  <si>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</si>
  <si>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</si>
  <si>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</si>
  <si>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</si>
  <si>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</si>
  <si>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</si>
  <si>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</si>
  <si>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</si>
  <si>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</si>
  <si>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</si>
  <si>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</si>
  <si>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</si>
  <si>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</si>
  <si>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</si>
  <si>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</si>
  <si>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</si>
  <si>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</si>
  <si>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</si>
  <si>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</si>
  <si>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</si>
  <si>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</si>
  <si>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</si>
  <si>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</si>
  <si>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</si>
  <si>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</si>
  <si>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</si>
  <si>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</si>
  <si>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</si>
  <si>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</si>
  <si>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</si>
  <si>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</si>
  <si>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</si>
  <si>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</si>
  <si>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</si>
  <si>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</si>
  <si>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</si>
  <si>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</si>
  <si>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</si>
  <si>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</si>
  <si>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</si>
  <si>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</si>
  <si>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</si>
  <si>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</si>
  <si>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</si>
  <si>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</si>
  <si>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</si>
  <si>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</si>
  <si>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</si>
  <si>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</si>
  <si>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</si>
  <si>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</si>
  <si>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</si>
  <si>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</si>
  <si>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</si>
  <si>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</si>
  <si>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</si>
  <si>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</si>
  <si>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</si>
  <si>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</si>
  <si>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</si>
  <si>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</si>
  <si>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</si>
  <si>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</si>
  <si>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</si>
  <si>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</si>
  <si>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</si>
  <si>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</si>
  <si>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</si>
  <si>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</si>
  <si>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</si>
  <si>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</si>
  <si>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</si>
  <si>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</si>
  <si>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</si>
  <si>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</si>
  <si>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</si>
  <si>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</si>
  <si>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</si>
  <si>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</si>
  <si>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</si>
  <si>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</si>
  <si>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</si>
  <si>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</si>
  <si>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</si>
  <si>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</si>
  <si>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</si>
  <si>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</si>
  <si>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</si>
  <si>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</si>
  <si>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</si>
  <si>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</si>
  <si>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</si>
  <si>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</si>
  <si>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</si>
  <si>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</si>
  <si>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</si>
  <si>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</si>
  <si>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</si>
  <si>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</si>
  <si>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</si>
  <si>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</si>
  <si>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</si>
  <si>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</si>
  <si>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</si>
  <si>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</si>
  <si>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</si>
  <si>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</si>
  <si>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</si>
  <si>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</si>
  <si>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</si>
  <si>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</si>
  <si>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</si>
  <si>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</si>
  <si>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</si>
  <si>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</si>
  <si>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</si>
  <si>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</si>
  <si>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</si>
  <si>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</si>
  <si>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</si>
  <si>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</si>
  <si>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</si>
  <si>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</si>
  <si>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</si>
  <si>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</si>
  <si>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</si>
  <si>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</si>
  <si>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</si>
  <si>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</si>
  <si>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</si>
  <si>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</si>
  <si>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</si>
  <si>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</si>
  <si>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</si>
  <si>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</si>
  <si>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</si>
  <si>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</si>
  <si>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</si>
  <si>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</si>
  <si>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</si>
  <si>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</si>
  <si>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</si>
  <si>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</si>
  <si>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</si>
  <si>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</si>
  <si>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</si>
  <si>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</si>
  <si>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</si>
  <si>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</si>
  <si>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</si>
  <si>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</si>
  <si>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</si>
  <si>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</si>
  <si>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</si>
  <si>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</si>
  <si>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</si>
  <si>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</si>
  <si>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</si>
  <si>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</si>
  <si>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</si>
  <si>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</si>
  <si>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</si>
  <si>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</si>
  <si>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</si>
  <si>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</si>
  <si>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</si>
  <si>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</si>
  <si>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</si>
  <si>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</si>
  <si>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</si>
  <si>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</si>
  <si>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</si>
  <si>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</si>
  <si>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</si>
  <si>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</si>
  <si>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</si>
  <si>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</si>
  <si>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</si>
  <si>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</si>
  <si>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</si>
  <si>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</si>
  <si>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</si>
  <si>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</si>
  <si>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</si>
  <si>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</si>
  <si>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</si>
  <si>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</si>
  <si>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</si>
  <si>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</si>
  <si>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</si>
  <si>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</si>
  <si>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</si>
  <si>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</si>
  <si>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</si>
  <si>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</si>
  <si>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</si>
  <si>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</si>
  <si>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</si>
  <si>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</si>
  <si>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</si>
  <si>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</si>
  <si>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</si>
  <si>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</si>
  <si>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</si>
  <si>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</si>
  <si>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</si>
  <si>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</si>
  <si>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</si>
  <si>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</si>
  <si>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</si>
  <si>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</si>
  <si>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</si>
  <si>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</si>
  <si>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</si>
  <si>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</si>
  <si>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</si>
  <si>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</si>
  <si>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</si>
  <si>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</si>
  <si>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</si>
  <si>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</si>
  <si>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</si>
  <si>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</si>
  <si>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</si>
  <si>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</si>
  <si>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</si>
  <si>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</si>
  <si>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</si>
  <si>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</si>
  <si>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</si>
  <si>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</si>
  <si>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</si>
  <si>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</si>
  <si>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</si>
  <si>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</si>
  <si>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</si>
  <si>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</si>
  <si>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</si>
  <si>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</si>
  <si>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</si>
  <si>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</si>
  <si>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</si>
  <si>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</si>
  <si>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</si>
  <si>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</si>
  <si>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</si>
  <si>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</si>
  <si>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</si>
  <si>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</si>
  <si>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</si>
  <si>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</si>
  <si>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</si>
  <si>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</si>
  <si>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</si>
  <si>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</si>
  <si>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</si>
  <si>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</si>
  <si>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</si>
  <si>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</si>
  <si>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</si>
  <si>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</si>
  <si>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</si>
  <si>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</si>
  <si>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</si>
  <si>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</si>
  <si>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</si>
  <si>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</si>
  <si>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</si>
  <si>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</si>
  <si>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</si>
  <si>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</si>
  <si>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</si>
  <si>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</si>
  <si>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</si>
  <si>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</si>
  <si>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</si>
  <si>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</si>
  <si>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</si>
  <si>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</si>
  <si>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</si>
  <si>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</si>
  <si>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</si>
  <si>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</si>
  <si>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</si>
  <si>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</si>
  <si>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</si>
  <si>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</si>
  <si>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</si>
  <si>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</si>
  <si>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</si>
  <si>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</si>
  <si>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</si>
  <si>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</si>
  <si>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</si>
  <si>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</si>
  <si>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</si>
  <si>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</si>
  <si>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</si>
  <si>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</si>
  <si>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</si>
  <si>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</si>
  <si>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</si>
  <si>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</si>
  <si>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</si>
  <si>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</si>
  <si>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</si>
  <si>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</si>
  <si>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</si>
  <si>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</si>
  <si>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</si>
  <si>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</si>
  <si>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</si>
  <si>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</si>
  <si>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</si>
  <si>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</si>
  <si>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</si>
  <si>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</si>
  <si>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</si>
  <si>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</si>
  <si>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</si>
  <si>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</si>
  <si>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</si>
  <si>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</si>
  <si>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</si>
  <si>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</si>
  <si>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</si>
  <si>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</si>
  <si>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</si>
  <si>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</si>
  <si>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</si>
  <si>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</si>
  <si>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</si>
  <si>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</si>
  <si>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</si>
  <si>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</si>
  <si>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</si>
  <si>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</si>
  <si>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</si>
  <si>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</si>
  <si>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</si>
  <si>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</si>
  <si>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</si>
  <si>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</si>
  <si>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</si>
  <si>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</si>
  <si>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</si>
  <si>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</si>
  <si>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</si>
  <si>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</si>
  <si>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</si>
  <si>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</si>
  <si>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</si>
  <si>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</si>
  <si>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</si>
  <si>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</si>
  <si>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</si>
  <si>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</si>
  <si>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</si>
  <si>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</si>
  <si>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</si>
  <si>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</si>
  <si>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</si>
  <si>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</si>
  <si>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</si>
  <si>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</si>
  <si>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</si>
  <si>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</si>
  <si>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</si>
  <si>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</si>
  <si>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</si>
  <si>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</si>
  <si>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</si>
  <si>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</si>
  <si>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</si>
  <si>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</si>
  <si>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</si>
  <si>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</si>
  <si>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</si>
  <si>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</si>
  <si>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</si>
  <si>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</si>
  <si>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</si>
  <si>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</si>
  <si>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</si>
  <si>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</si>
  <si>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</si>
  <si>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</si>
  <si>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</si>
  <si>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</si>
  <si>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</si>
  <si>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</si>
  <si>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</si>
  <si>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</si>
  <si>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</si>
  <si>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</si>
  <si>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</si>
  <si>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</si>
  <si>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</si>
  <si>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</si>
  <si>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</si>
  <si>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</si>
  <si>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</si>
  <si>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</si>
  <si>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</si>
  <si>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</si>
  <si>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</si>
  <si>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</si>
  <si>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</si>
  <si>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</si>
  <si>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</si>
  <si>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</si>
  <si>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</si>
  <si>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</si>
  <si>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</si>
  <si>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</si>
  <si>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</si>
  <si>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</si>
  <si>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</si>
  <si>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</si>
  <si>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</si>
  <si>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</si>
  <si>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</si>
  <si>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</si>
  <si>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</si>
  <si>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</si>
  <si>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</si>
  <si>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</si>
  <si>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</si>
  <si>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</si>
  <si>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</si>
  <si>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</si>
  <si>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</si>
  <si>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</si>
  <si>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</si>
  <si>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</si>
  <si>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</si>
  <si>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</si>
  <si>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</si>
  <si>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</si>
  <si>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</si>
  <si>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</si>
  <si>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</si>
  <si>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</si>
  <si>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</si>
  <si>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</si>
  <si>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</si>
  <si>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</si>
  <si>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</si>
  <si>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</si>
  <si>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</si>
  <si>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</si>
  <si>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</si>
  <si>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</si>
  <si>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</si>
  <si>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</si>
  <si>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</si>
  <si>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</si>
  <si>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</si>
  <si>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</si>
  <si>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</si>
  <si>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</si>
  <si>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</si>
  <si>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</si>
  <si>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</si>
  <si>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</si>
  <si>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</si>
  <si>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</si>
  <si>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</si>
  <si>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</si>
  <si>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</si>
  <si>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</si>
  <si>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</si>
  <si>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</si>
  <si>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</si>
  <si>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</si>
  <si>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</si>
  <si>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</si>
  <si>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</si>
  <si>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</si>
  <si>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</si>
  <si>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</si>
  <si>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</si>
  <si>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</si>
  <si>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</si>
  <si>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</si>
  <si>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</si>
  <si>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</si>
  <si>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</si>
  <si>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</si>
  <si>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</si>
  <si>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</si>
  <si>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</si>
  <si>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</si>
  <si>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</si>
  <si>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</si>
  <si>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</si>
  <si>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</si>
  <si>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</si>
  <si>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</si>
  <si>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</si>
  <si>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</si>
  <si>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</si>
  <si>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</si>
  <si>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</si>
  <si>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</si>
  <si>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</si>
  <si>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</si>
  <si>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</si>
  <si>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</si>
  <si>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</si>
  <si>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</si>
  <si>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</si>
  <si>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</si>
  <si>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</si>
  <si>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</si>
  <si>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</si>
  <si>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</si>
  <si>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</si>
  <si>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</si>
  <si>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</si>
  <si>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</si>
  <si>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</si>
  <si>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</si>
  <si>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</si>
  <si>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</si>
  <si>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</si>
  <si>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</si>
  <si>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</si>
  <si>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</si>
  <si>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</si>
  <si>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</si>
  <si>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</si>
  <si>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</si>
  <si>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</si>
  <si>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</si>
  <si>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</si>
  <si>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</si>
  <si>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</si>
  <si>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</si>
  <si>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</si>
  <si>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</si>
  <si>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</si>
  <si>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</si>
  <si>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</si>
  <si>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</si>
  <si>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</si>
  <si>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</si>
  <si>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</si>
  <si>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</si>
  <si>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</si>
  <si>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</si>
  <si>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</si>
  <si>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</si>
  <si>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</si>
  <si>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</si>
  <si>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</si>
  <si>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</si>
  <si>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</si>
  <si>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</si>
  <si>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</si>
  <si>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</si>
  <si>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</si>
  <si>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</si>
  <si>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</si>
  <si>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</si>
  <si>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</si>
  <si>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</si>
  <si>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</si>
  <si>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</si>
  <si>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</si>
  <si>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</si>
  <si>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</si>
  <si>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</si>
  <si>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</si>
  <si>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</si>
  <si>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</si>
  <si>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</si>
  <si>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</si>
  <si>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</si>
  <si>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</si>
  <si>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</si>
  <si>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</si>
  <si>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</si>
  <si>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</si>
  <si>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</si>
  <si>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</si>
  <si>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</si>
  <si>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</si>
  <si>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</si>
  <si>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</si>
  <si>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</si>
  <si>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</si>
  <si>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</si>
  <si>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</si>
  <si>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</si>
  <si>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</si>
  <si>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</si>
  <si>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</si>
  <si>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</si>
  <si>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</si>
  <si>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</si>
  <si>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</si>
  <si>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</si>
  <si>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</si>
  <si>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</si>
  <si>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</si>
  <si>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</si>
  <si>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</si>
  <si>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</si>
  <si>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</si>
  <si>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</si>
  <si>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</si>
  <si>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</si>
  <si>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</si>
  <si>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</si>
  <si>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</si>
  <si>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</si>
  <si>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</si>
  <si>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</si>
  <si>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</si>
  <si>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</si>
  <si>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</si>
  <si>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</si>
  <si>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</si>
  <si>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</si>
  <si>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</si>
  <si>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</si>
  <si>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</si>
  <si>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</si>
  <si>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</si>
  <si>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</si>
  <si>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</si>
  <si>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</si>
  <si>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</si>
  <si>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</si>
  <si>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</si>
  <si>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</si>
  <si>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</si>
  <si>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</si>
  <si>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</si>
  <si>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</si>
  <si>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</si>
  <si>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</si>
  <si>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</si>
  <si>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</si>
  <si>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</si>
  <si>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</si>
  <si>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</si>
  <si>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</si>
  <si>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</si>
  <si>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</si>
  <si>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</si>
  <si>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</si>
  <si>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</si>
  <si>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</si>
  <si>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</si>
  <si>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</si>
  <si>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</si>
  <si>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</si>
  <si>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</si>
  <si>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</si>
  <si>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</si>
  <si>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</si>
  <si>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</si>
  <si>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</si>
  <si>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</si>
  <si>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</si>
  <si>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</si>
  <si>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</si>
  <si>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</si>
  <si>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</si>
  <si>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</si>
  <si>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</si>
  <si>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</si>
  <si>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</si>
  <si>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</si>
  <si>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</si>
  <si>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</si>
  <si>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</si>
  <si>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</si>
  <si>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</si>
  <si>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</si>
  <si>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</si>
  <si>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</si>
  <si>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</si>
  <si>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</si>
  <si>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</si>
  <si>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</si>
  <si>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</si>
  <si>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</si>
  <si>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</si>
  <si>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</si>
  <si>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</si>
  <si>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</si>
  <si>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</si>
  <si>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</si>
  <si>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</si>
  <si>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</si>
  <si>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</si>
  <si>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</si>
  <si>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</si>
  <si>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</si>
  <si>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</si>
  <si>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</si>
  <si>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</si>
  <si>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</si>
  <si>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</si>
  <si>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</si>
  <si>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</si>
  <si>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</si>
  <si>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</si>
  <si>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</si>
  <si>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</si>
  <si>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</si>
  <si>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</si>
  <si>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</si>
  <si>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</si>
  <si>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</si>
  <si>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</si>
  <si>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</si>
  <si>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</si>
  <si>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</si>
  <si>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</si>
  <si>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</si>
  <si>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</si>
  <si>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</si>
  <si>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</si>
  <si>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</si>
  <si>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</si>
  <si>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</si>
  <si>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</si>
  <si>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</si>
  <si>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</si>
  <si>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</si>
  <si>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</si>
  <si>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</si>
  <si>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</si>
  <si>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</si>
  <si>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</si>
  <si>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</si>
  <si>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</si>
  <si>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</si>
  <si>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</si>
  <si>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</si>
  <si>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</si>
  <si>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</si>
  <si>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</si>
  <si>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</si>
  <si>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</si>
  <si>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</si>
  <si>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</si>
  <si>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</si>
  <si>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</si>
  <si>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</si>
  <si>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</si>
  <si>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</si>
  <si>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</si>
  <si>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</si>
  <si>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</si>
  <si>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</si>
  <si>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</si>
  <si>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</si>
  <si>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</si>
  <si>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</si>
  <si>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</si>
  <si>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</si>
  <si>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</si>
  <si>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</si>
  <si>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</si>
  <si>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</si>
  <si>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</si>
  <si>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</si>
  <si>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</si>
  <si>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</si>
  <si>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</si>
  <si>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</si>
  <si>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</si>
  <si>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</si>
  <si>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</si>
  <si>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</si>
  <si>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</si>
  <si>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</si>
  <si>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</si>
  <si>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</si>
  <si>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</si>
  <si>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</si>
  <si>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</si>
  <si>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</si>
  <si>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</si>
  <si>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</si>
  <si>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</si>
  <si>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</si>
  <si>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</si>
  <si>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</si>
  <si>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</si>
  <si>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</si>
  <si>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</si>
  <si>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</si>
  <si>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</si>
  <si>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</si>
  <si>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</si>
  <si>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</si>
  <si>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</si>
  <si>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</si>
  <si>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</si>
  <si>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</si>
  <si>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</si>
  <si>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</si>
  <si>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</si>
  <si>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</si>
  <si>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</si>
  <si>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</si>
  <si>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</si>
  <si>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</si>
  <si>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</si>
  <si>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</si>
  <si>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</si>
  <si>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</si>
  <si>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</si>
  <si>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</si>
  <si>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</si>
  <si>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</si>
  <si>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</si>
  <si>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</si>
  <si>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</si>
  <si>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</si>
  <si>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</si>
  <si>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</si>
  <si>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</si>
  <si>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</si>
  <si>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</si>
  <si>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</si>
  <si>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</si>
  <si>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</si>
  <si>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</si>
  <si>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</si>
  <si>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</si>
  <si>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</si>
  <si>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</si>
  <si>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</si>
  <si>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</si>
  <si>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</si>
  <si>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</si>
  <si>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</si>
  <si>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</si>
  <si>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</si>
  <si>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</si>
  <si>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</si>
  <si>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</si>
  <si>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</si>
  <si>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</si>
  <si>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</si>
  <si>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</si>
  <si>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</si>
  <si>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</si>
  <si>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</si>
  <si>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</si>
  <si>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</si>
  <si>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</si>
  <si>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</si>
  <si>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</si>
  <si>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</si>
  <si>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</si>
  <si>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</si>
  <si>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</si>
  <si>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</si>
  <si>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</si>
  <si>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</si>
  <si>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</si>
  <si>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</si>
  <si>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</si>
  <si>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</si>
  <si>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</si>
  <si>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</si>
  <si>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</si>
  <si>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</si>
  <si>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</si>
  <si>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</si>
  <si>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</si>
  <si>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</si>
  <si>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</si>
  <si>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</si>
  <si>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</si>
  <si>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</si>
  <si>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</si>
  <si>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</si>
  <si>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</si>
  <si>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</si>
  <si>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</si>
  <si>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</si>
  <si>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</si>
  <si>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</si>
  <si>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</si>
  <si>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</si>
  <si>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</si>
  <si>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</si>
  <si>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</si>
  <si>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</si>
  <si>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</si>
  <si>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</si>
  <si>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</si>
  <si>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</si>
  <si>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</si>
  <si>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</si>
  <si>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</si>
  <si>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</si>
  <si>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</si>
  <si>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</si>
  <si>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</si>
  <si>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</si>
  <si>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</si>
  <si>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</si>
  <si>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</si>
  <si>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</si>
  <si>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</si>
  <si>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</si>
  <si>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</si>
  <si>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</si>
  <si>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</si>
  <si>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</si>
  <si>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</si>
  <si>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</si>
  <si>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</si>
  <si>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</si>
  <si>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</si>
  <si>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</si>
  <si>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</si>
  <si>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</si>
  <si>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</si>
  <si>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</si>
  <si>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</si>
  <si>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</si>
  <si>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</si>
  <si>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</si>
  <si>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</si>
  <si>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</si>
  <si>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</si>
  <si>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</si>
  <si>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</si>
  <si>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</si>
  <si>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</si>
  <si>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</si>
  <si>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</si>
  <si>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</si>
  <si>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</si>
  <si>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</si>
  <si>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</si>
  <si>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</si>
  <si>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</si>
  <si>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</si>
  <si>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</si>
  <si>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</si>
  <si>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</si>
  <si>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</si>
  <si>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</si>
  <si>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</si>
  <si>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</si>
  <si>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</si>
  <si>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</si>
  <si>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</si>
  <si>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</si>
  <si>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</si>
  <si>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</si>
  <si>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</si>
  <si>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</si>
  <si>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</si>
  <si>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</si>
  <si>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</si>
  <si>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</si>
  <si>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</si>
  <si>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</si>
  <si>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</si>
  <si>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</si>
  <si>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</si>
  <si>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</si>
  <si>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</si>
  <si>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</si>
  <si>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</si>
  <si>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</si>
  <si>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</si>
  <si>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</si>
  <si>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</si>
  <si>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</si>
  <si>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</si>
  <si>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</si>
  <si>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</si>
  <si>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</si>
  <si>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</si>
  <si>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</si>
  <si>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</si>
  <si>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</si>
  <si>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</si>
  <si>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</si>
  <si>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</si>
  <si>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</si>
  <si>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</si>
  <si>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</si>
  <si>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</si>
  <si>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</si>
  <si>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</si>
  <si>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</si>
  <si>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</si>
  <si>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</si>
  <si>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</si>
  <si>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</si>
  <si>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</si>
  <si>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</si>
  <si>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</si>
  <si>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</si>
  <si>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</si>
  <si>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</si>
  <si>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</si>
  <si>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</si>
  <si>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</si>
  <si>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</si>
  <si>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</si>
  <si>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</si>
  <si>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</si>
  <si>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</si>
  <si>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</si>
  <si>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</si>
  <si>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</si>
  <si>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</si>
  <si>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</si>
  <si>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</si>
  <si>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</si>
  <si>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</si>
  <si>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</si>
  <si>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</si>
  <si>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</si>
  <si>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</si>
  <si>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</si>
  <si>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</si>
  <si>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</si>
  <si>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</si>
  <si>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</si>
  <si>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</si>
  <si>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</si>
  <si>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</si>
  <si>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</si>
  <si>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</si>
  <si>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</si>
  <si>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</si>
  <si>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</si>
  <si>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</si>
  <si>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</si>
  <si>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</si>
  <si>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</si>
  <si>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</si>
  <si>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</si>
  <si>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</si>
  <si>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</si>
  <si>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</si>
  <si>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</si>
  <si>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</si>
  <si>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</si>
  <si>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</si>
  <si>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</si>
  <si>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</si>
  <si>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</si>
  <si>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</si>
  <si>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</si>
  <si>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</si>
  <si>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</si>
  <si>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</si>
  <si>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</si>
  <si>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</si>
  <si>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</si>
  <si>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</si>
  <si>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</si>
  <si>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</si>
  <si>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</si>
  <si>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</si>
  <si>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</si>
  <si>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</si>
  <si>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</si>
  <si>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</si>
  <si>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</si>
  <si>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</si>
  <si>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</si>
  <si>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</si>
  <si>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</si>
  <si>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</si>
  <si>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</si>
  <si>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</si>
  <si>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</si>
  <si>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</si>
  <si>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</si>
  <si>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</si>
  <si>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</si>
  <si>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</si>
  <si>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</si>
  <si>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</si>
  <si>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</si>
  <si>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</si>
  <si>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</si>
  <si>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</si>
  <si>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</si>
  <si>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</si>
  <si>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</si>
  <si>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</si>
  <si>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</si>
  <si>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</si>
  <si>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</si>
  <si>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</si>
  <si>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</si>
  <si>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</si>
  <si>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</si>
  <si>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</si>
  <si>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</si>
  <si>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</si>
  <si>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</si>
  <si>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</si>
  <si>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</si>
  <si>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</si>
  <si>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</si>
  <si>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</si>
  <si>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</si>
  <si>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</si>
  <si>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</si>
  <si>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</si>
  <si>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</si>
  <si>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</si>
  <si>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</si>
  <si>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</si>
  <si>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</si>
  <si>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</si>
  <si>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</si>
  <si>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</si>
  <si>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</si>
  <si>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</si>
  <si>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</si>
  <si>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</si>
  <si>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</si>
  <si>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</si>
  <si>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</si>
  <si>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</si>
  <si>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</si>
  <si>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</si>
  <si>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</si>
  <si>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</si>
  <si>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</si>
  <si>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</si>
  <si>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</si>
  <si>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</si>
  <si>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</si>
  <si>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</si>
  <si>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</si>
  <si>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</si>
  <si>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</si>
  <si>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</si>
  <si>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</si>
  <si>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</si>
  <si>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</si>
  <si>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</si>
  <si>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</si>
  <si>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</si>
  <si>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</si>
  <si>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</si>
  <si>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</si>
  <si>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</si>
  <si>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</si>
  <si>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</si>
  <si>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</si>
  <si>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</si>
  <si>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</si>
  <si>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</si>
  <si>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</si>
  <si>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</si>
  <si>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</si>
  <si>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</si>
  <si>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</si>
  <si>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</si>
  <si>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</si>
  <si>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</si>
  <si>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</si>
  <si>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</si>
  <si>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</si>
  <si>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</si>
  <si>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</si>
  <si>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</si>
  <si>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</si>
  <si>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</si>
  <si>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</si>
  <si>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</si>
  <si>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</si>
  <si>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</si>
  <si>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</si>
  <si>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</si>
  <si>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</si>
  <si>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</si>
  <si>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</si>
  <si>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</si>
  <si>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</si>
  <si>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</si>
  <si>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</si>
  <si>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</si>
  <si>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</si>
  <si>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</si>
  <si>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</si>
  <si>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</si>
  <si>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</si>
  <si>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</si>
  <si>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</si>
  <si>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</si>
  <si>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</si>
  <si>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</si>
  <si>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</si>
  <si>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</si>
  <si>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</si>
  <si>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</si>
  <si>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</si>
  <si>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</si>
  <si>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</si>
  <si>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</si>
  <si>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</si>
  <si>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</si>
  <si>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</si>
  <si>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</si>
  <si>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</si>
  <si>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</si>
  <si>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</si>
  <si>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</si>
  <si>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</si>
  <si>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</si>
  <si>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</si>
  <si>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</si>
  <si>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</si>
  <si>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</si>
  <si>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</si>
  <si>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</si>
  <si>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</si>
  <si>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</si>
  <si>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</si>
  <si>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</si>
  <si>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</si>
  <si>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</si>
  <si>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</si>
  <si>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</si>
  <si>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</si>
  <si>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</si>
  <si>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</si>
  <si>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</si>
  <si>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</si>
  <si>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</si>
  <si>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</si>
  <si>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</si>
  <si>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</si>
  <si>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</si>
  <si>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</si>
  <si>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</si>
  <si>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</si>
  <si>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</si>
  <si>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</si>
  <si>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</si>
  <si>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</si>
  <si>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</si>
  <si>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</si>
  <si>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</si>
  <si>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</si>
  <si>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</si>
  <si>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</si>
  <si>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</si>
  <si>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</si>
  <si>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</si>
  <si>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</si>
  <si>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</si>
  <si>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</si>
  <si>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</si>
  <si>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</si>
  <si>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</si>
  <si>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</si>
  <si>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</si>
  <si>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</si>
  <si>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</si>
  <si>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</si>
  <si>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</si>
  <si>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</si>
  <si>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</si>
  <si>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</si>
  <si>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</si>
  <si>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</si>
  <si>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</si>
  <si>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</si>
  <si>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</si>
  <si>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</si>
  <si>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</si>
  <si>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</si>
  <si>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</si>
  <si>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</si>
  <si>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</si>
  <si>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</si>
  <si>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</si>
  <si>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</si>
  <si>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</si>
  <si>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</si>
  <si>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</si>
  <si>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</si>
  <si>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</si>
  <si>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</si>
  <si>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</si>
  <si>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</si>
  <si>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</si>
  <si>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</si>
  <si>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</si>
  <si>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</si>
  <si>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</si>
  <si>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</si>
  <si>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</si>
  <si>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</si>
  <si>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</si>
  <si>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</si>
  <si>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</si>
  <si>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</si>
  <si>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</si>
  <si>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</si>
  <si>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</si>
  <si>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</si>
  <si>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</si>
  <si>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</si>
  <si>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</si>
  <si>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</si>
  <si>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</si>
  <si>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</si>
  <si>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</si>
  <si>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</si>
  <si>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</si>
  <si>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</si>
  <si>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</si>
  <si>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</si>
  <si>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</si>
  <si>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</si>
  <si>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</si>
  <si>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</si>
  <si>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</si>
  <si>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</si>
  <si>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</si>
  <si>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</si>
  <si>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</si>
  <si>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</si>
  <si>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</si>
  <si>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</si>
  <si>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</si>
  <si>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</si>
  <si>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</si>
  <si>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</si>
  <si>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</si>
  <si>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</si>
  <si>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</si>
  <si>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</si>
  <si>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</si>
  <si>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</si>
  <si>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</si>
  <si>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</si>
  <si>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</si>
  <si>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</si>
  <si>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</si>
  <si>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</si>
  <si>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</si>
  <si>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</si>
  <si>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</si>
  <si>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</si>
  <si>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</si>
  <si>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</si>
  <si>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</si>
  <si>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</si>
  <si>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</si>
  <si>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</si>
  <si>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</si>
  <si>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</si>
  <si>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</si>
  <si>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</si>
  <si>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</si>
  <si>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</si>
  <si>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</si>
  <si>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</si>
  <si>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</si>
  <si>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</si>
  <si>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</si>
  <si>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</si>
  <si>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</si>
  <si>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</si>
  <si>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</si>
  <si>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</si>
  <si>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</si>
  <si>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</si>
  <si>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</si>
  <si>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</si>
  <si>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</si>
  <si>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</si>
  <si>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</si>
  <si>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</si>
  <si>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</si>
  <si>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</si>
  <si>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</si>
  <si>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</si>
  <si>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</si>
  <si>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</si>
  <si>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</si>
  <si>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</si>
  <si>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</si>
  <si>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</si>
  <si>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</si>
  <si>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</si>
  <si>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</si>
  <si>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</si>
  <si>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</si>
  <si>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</si>
  <si>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</si>
  <si>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</si>
  <si>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</si>
  <si>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</si>
  <si>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</si>
  <si>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</si>
  <si>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</si>
  <si>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</si>
  <si>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</si>
  <si>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</si>
  <si>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</si>
  <si>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</si>
  <si>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</si>
  <si>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</si>
  <si>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</si>
  <si>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</si>
  <si>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</si>
  <si>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</si>
  <si>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</si>
  <si>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</si>
  <si>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</si>
  <si>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</si>
  <si>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</si>
  <si>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</si>
  <si>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</si>
  <si>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</si>
  <si>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</si>
  <si>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</si>
  <si>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</si>
  <si>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</si>
  <si>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</si>
  <si>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</si>
  <si>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</si>
  <si>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</si>
  <si>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</si>
  <si>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</si>
  <si>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</si>
  <si>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</si>
  <si>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</si>
  <si>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</si>
  <si>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</si>
  <si>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</si>
  <si>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</si>
  <si>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</si>
  <si>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</si>
  <si>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</si>
  <si>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</si>
  <si>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</si>
  <si>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</si>
  <si>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</si>
  <si>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</si>
  <si>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</si>
  <si>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</si>
  <si>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</si>
  <si>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</si>
  <si>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</si>
  <si>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</si>
  <si>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</si>
  <si>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</si>
  <si>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</si>
  <si>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</si>
  <si>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</si>
  <si>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</si>
  <si>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</si>
  <si>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</si>
  <si>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</si>
  <si>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</si>
  <si>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</si>
  <si>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</si>
  <si>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</si>
  <si>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</si>
  <si>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</si>
  <si>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</si>
  <si>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</si>
  <si>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</si>
  <si>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</si>
  <si>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</si>
  <si>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</si>
  <si>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</si>
  <si>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</si>
  <si>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</si>
  <si>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</si>
  <si>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</si>
  <si>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</si>
  <si>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</si>
  <si>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</si>
  <si>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</si>
  <si>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</si>
  <si>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</si>
  <si>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</si>
  <si>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</si>
  <si>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</si>
  <si>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</si>
  <si>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</si>
  <si>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</si>
  <si>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</si>
  <si>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</si>
  <si>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</si>
  <si>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</si>
  <si>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</si>
  <si>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</si>
  <si>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</si>
  <si>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</si>
  <si>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</si>
  <si>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</si>
  <si>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</si>
  <si>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</si>
  <si>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</si>
  <si>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</si>
  <si>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</si>
  <si>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</si>
  <si>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</si>
  <si>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</si>
  <si>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</si>
  <si>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</si>
  <si>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</si>
  <si>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</si>
  <si>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</si>
  <si>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</si>
  <si>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</si>
  <si>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</si>
  <si>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</si>
  <si>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</si>
  <si>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</si>
  <si>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</si>
  <si>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</si>
  <si>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</si>
  <si>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</si>
  <si>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</si>
  <si>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</si>
  <si>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</si>
  <si>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</si>
  <si>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</si>
  <si>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</si>
  <si>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</si>
  <si>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</si>
  <si>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</si>
  <si>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</si>
  <si>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</si>
  <si>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</si>
  <si>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</si>
  <si>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</si>
  <si>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</si>
  <si>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</si>
  <si>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</si>
  <si>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</si>
  <si>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</si>
  <si>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</si>
  <si>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</si>
  <si>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</si>
  <si>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</si>
  <si>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</si>
  <si>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</si>
  <si>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</si>
  <si>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</si>
  <si>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</si>
  <si>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</si>
  <si>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</si>
  <si>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</si>
  <si>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</si>
  <si>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</si>
  <si>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</si>
  <si>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</si>
  <si>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</si>
  <si>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</si>
  <si>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</si>
  <si>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</si>
  <si>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</si>
  <si>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</si>
  <si>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</si>
  <si>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</si>
  <si>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</si>
  <si>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</si>
  <si>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</si>
  <si>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</si>
  <si>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</si>
  <si>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</si>
  <si>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</si>
  <si>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</si>
  <si>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</si>
  <si>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</si>
  <si>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</si>
  <si>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</si>
  <si>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</si>
  <si>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</si>
  <si>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</si>
  <si>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</si>
  <si>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</si>
  <si>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</si>
  <si>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</si>
  <si>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</si>
  <si>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</si>
  <si>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</si>
  <si>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</si>
  <si>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</si>
  <si>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</si>
  <si>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</si>
  <si>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</si>
  <si>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</si>
  <si>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</si>
  <si>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</si>
  <si>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</si>
  <si>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</si>
  <si>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</si>
  <si>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</si>
  <si>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</si>
  <si>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</si>
  <si>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</si>
  <si>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</si>
  <si>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</si>
  <si>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</si>
  <si>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</si>
  <si>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</si>
  <si>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</si>
  <si>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</si>
  <si>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</si>
  <si>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</si>
  <si>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</si>
  <si>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</si>
  <si>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</si>
  <si>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</si>
  <si>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</si>
  <si>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</si>
  <si>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</si>
  <si>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</si>
  <si>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</si>
  <si>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</si>
  <si>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</si>
  <si>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</si>
  <si>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</si>
  <si>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</si>
  <si>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</si>
  <si>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</si>
  <si>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</si>
  <si>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</si>
  <si>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</si>
  <si>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</si>
  <si>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</si>
  <si>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</si>
  <si>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</si>
  <si>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</si>
  <si>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</si>
  <si>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</si>
  <si>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</si>
  <si>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</si>
  <si>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</si>
  <si>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</si>
  <si>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</si>
  <si>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</si>
  <si>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</si>
  <si>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</si>
  <si>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</si>
  <si>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</si>
  <si>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</si>
  <si>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</si>
  <si>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</si>
  <si>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</si>
  <si>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</si>
  <si>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</si>
  <si>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</si>
  <si>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</si>
  <si>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</si>
  <si>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</si>
  <si>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</si>
  <si>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</si>
  <si>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</si>
  <si>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</si>
  <si>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</si>
  <si>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</si>
  <si>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</si>
  <si>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</si>
  <si>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</si>
  <si>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</si>
  <si>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</si>
  <si>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</si>
  <si>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</si>
  <si>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</si>
  <si>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</si>
  <si>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</si>
  <si>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</si>
  <si>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</si>
  <si>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</si>
  <si>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</si>
  <si>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</si>
  <si>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</si>
  <si>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</si>
  <si>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</si>
  <si>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</si>
  <si>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</si>
  <si>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</si>
  <si>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</si>
  <si>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</si>
  <si>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</si>
  <si>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</si>
  <si>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</si>
  <si>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</si>
  <si>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</si>
  <si>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</si>
  <si>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</si>
  <si>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</si>
  <si>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</si>
  <si>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</si>
  <si>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</si>
  <si>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</si>
  <si>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</si>
  <si>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</si>
  <si>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</si>
  <si>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</si>
  <si>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</si>
  <si>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</si>
  <si>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</si>
  <si>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</si>
  <si>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</si>
  <si>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</si>
  <si>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</si>
  <si>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</si>
  <si>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</si>
  <si>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</si>
  <si>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</si>
  <si>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</si>
  <si>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</si>
  <si>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</si>
  <si>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</si>
  <si>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</si>
  <si>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</si>
  <si>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</si>
  <si>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</si>
  <si>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</si>
  <si>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</si>
  <si>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</si>
  <si>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</si>
  <si>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</si>
  <si>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</si>
  <si>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</si>
  <si>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</si>
  <si>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</si>
  <si>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</si>
  <si>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</si>
  <si>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</si>
  <si>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</si>
  <si>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</si>
  <si>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</si>
  <si>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</si>
  <si>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</si>
  <si>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</si>
  <si>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</si>
  <si>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</si>
  <si>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</si>
  <si>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</si>
  <si>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</si>
  <si>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</si>
  <si>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</si>
  <si>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</si>
  <si>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</si>
  <si>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</si>
  <si>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</si>
  <si>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</si>
  <si>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</si>
  <si>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</si>
  <si>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</si>
  <si>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</si>
  <si>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</si>
  <si>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</si>
  <si>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</si>
  <si>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</si>
  <si>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</si>
  <si>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</si>
  <si>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</si>
  <si>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</si>
  <si>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</si>
  <si>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</si>
  <si>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</si>
  <si>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</si>
  <si>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</si>
  <si>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</si>
  <si>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</si>
  <si>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</si>
  <si>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</si>
  <si>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</si>
  <si>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</si>
  <si>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</si>
  <si>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</si>
  <si>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</si>
  <si>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</si>
  <si>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</si>
  <si>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</si>
  <si>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</si>
  <si>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</si>
  <si>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</si>
  <si>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</si>
  <si>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</si>
  <si>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</si>
  <si>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</si>
  <si>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</si>
  <si>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</si>
  <si>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</si>
  <si>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</si>
  <si>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</si>
  <si>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</si>
  <si>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</si>
  <si>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</si>
  <si>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</si>
  <si>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</si>
  <si>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</si>
  <si>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</si>
  <si>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</si>
  <si>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</si>
  <si>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</si>
  <si>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</si>
  <si>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</si>
  <si>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</si>
  <si>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</si>
  <si>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</si>
  <si>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</si>
  <si>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</si>
  <si>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</si>
  <si>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</si>
  <si>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</si>
  <si>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</si>
  <si>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</si>
  <si>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</si>
  <si>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</si>
  <si>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</si>
  <si>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</si>
  <si>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</si>
  <si>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</si>
  <si>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</si>
  <si>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</si>
  <si>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</si>
  <si>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</si>
  <si>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</si>
  <si>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</si>
  <si>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</si>
  <si>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</si>
  <si>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</si>
  <si>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</si>
  <si>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</si>
  <si>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</si>
  <si>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</si>
  <si>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</si>
  <si>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</si>
  <si>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</si>
  <si>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</si>
  <si>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</si>
  <si>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</si>
  <si>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</si>
  <si>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</si>
  <si>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</si>
  <si>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</si>
  <si>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</si>
  <si>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</si>
  <si>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</si>
  <si>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</si>
  <si>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</si>
  <si>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</si>
  <si>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</si>
  <si>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</si>
  <si>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</si>
  <si>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</si>
  <si>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</si>
  <si>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</si>
  <si>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</si>
  <si>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</si>
  <si>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</si>
  <si>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</si>
  <si>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</si>
  <si>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</si>
  <si>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</si>
  <si>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</si>
  <si>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</si>
  <si>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</si>
  <si>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</si>
  <si>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</si>
  <si>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</si>
  <si>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</si>
  <si>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</si>
  <si>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</si>
  <si>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</si>
  <si>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</si>
  <si>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</si>
  <si>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</si>
  <si>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</si>
  <si>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</si>
  <si>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</si>
  <si>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</si>
  <si>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</si>
  <si>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</si>
  <si>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</si>
  <si>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</si>
  <si>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</si>
  <si>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</si>
  <si>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</si>
  <si>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</si>
  <si>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</si>
  <si>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</si>
  <si>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</si>
  <si>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</si>
  <si>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</si>
  <si>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</si>
  <si>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</si>
  <si>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</si>
  <si>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</si>
  <si>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</si>
  <si>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</si>
  <si>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</si>
  <si>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</si>
  <si>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</si>
  <si>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</si>
  <si>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</si>
  <si>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</si>
  <si>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</si>
  <si>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</si>
  <si>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</si>
  <si>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</si>
  <si>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</si>
  <si>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</si>
  <si>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</si>
  <si>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</si>
  <si>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</si>
  <si>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</si>
  <si>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</si>
  <si>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</si>
  <si>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</si>
  <si>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</si>
  <si>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</si>
  <si>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</si>
  <si>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</si>
  <si>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</si>
  <si>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</si>
  <si>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</si>
  <si>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</si>
  <si>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</si>
  <si>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</si>
  <si>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</si>
  <si>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</si>
  <si>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</si>
  <si>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</si>
  <si>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</si>
  <si>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</si>
  <si>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</si>
  <si>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</si>
  <si>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</si>
  <si>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</si>
  <si>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</si>
  <si>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</si>
  <si>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</si>
  <si>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</si>
  <si>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</si>
  <si>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</si>
  <si>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</si>
  <si>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</si>
  <si>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</si>
  <si>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</si>
  <si>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</si>
  <si>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</si>
  <si>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</si>
  <si>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</si>
  <si>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</si>
  <si>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</si>
  <si>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</si>
  <si>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</si>
  <si>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</si>
  <si>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</si>
  <si>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</si>
  <si>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</si>
  <si>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</si>
  <si>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</si>
  <si>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</si>
  <si>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</si>
  <si>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</si>
  <si>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</si>
  <si>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</si>
  <si>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</si>
  <si>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</si>
  <si>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</si>
  <si>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</si>
  <si>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</si>
  <si>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</si>
  <si>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</si>
  <si>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</si>
  <si>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</si>
  <si>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</si>
  <si>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</si>
  <si>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</si>
  <si>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</si>
  <si>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</si>
  <si>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</si>
  <si>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</si>
  <si>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</si>
  <si>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</si>
  <si>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</si>
  <si>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</si>
  <si>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</si>
  <si>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</si>
  <si>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</si>
  <si>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</si>
  <si>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</si>
  <si>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</si>
  <si>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</si>
  <si>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</si>
  <si>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</si>
  <si>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</si>
  <si>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</si>
  <si>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</si>
  <si>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</si>
  <si>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</si>
  <si>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</si>
  <si>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</si>
  <si>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</si>
  <si>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</si>
  <si>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</si>
  <si>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</si>
  <si>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</si>
  <si>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</si>
  <si>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</si>
  <si>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</si>
  <si>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</si>
  <si>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</si>
  <si>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</si>
  <si>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</si>
  <si>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</si>
  <si>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</si>
  <si>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</si>
  <si>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</si>
  <si>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</si>
  <si>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</si>
  <si>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</si>
  <si>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</si>
  <si>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</si>
  <si>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</si>
  <si>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</si>
  <si>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</si>
  <si>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</si>
  <si>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</si>
  <si>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</si>
  <si>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</si>
  <si>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</si>
  <si>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</si>
  <si>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</si>
  <si>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</si>
  <si>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</si>
  <si>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</si>
  <si>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</si>
  <si>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</si>
  <si>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</si>
  <si>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</si>
  <si>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</si>
  <si>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</si>
  <si>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</si>
  <si>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</si>
  <si>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</si>
  <si>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</si>
  <si>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</si>
  <si>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</si>
  <si>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</si>
  <si>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</si>
  <si>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</si>
  <si>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</si>
  <si>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</si>
  <si>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</si>
  <si>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</si>
  <si>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</si>
  <si>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</si>
  <si>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</si>
  <si>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</si>
  <si>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</si>
  <si>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</si>
  <si>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</si>
  <si>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</si>
  <si>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</si>
  <si>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</si>
  <si>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</si>
  <si>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</si>
  <si>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</si>
  <si>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</si>
  <si>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</si>
  <si>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</si>
  <si>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</si>
  <si>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</si>
  <si>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</si>
  <si>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</si>
  <si>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</si>
  <si>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</si>
  <si>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</si>
  <si>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</si>
  <si>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</si>
  <si>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</si>
  <si>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</si>
  <si>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</si>
  <si>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</si>
  <si>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</si>
  <si>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</si>
  <si>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</si>
  <si>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</si>
  <si>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</si>
  <si>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</si>
  <si>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</si>
  <si>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</si>
  <si>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</si>
  <si>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</si>
  <si>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</si>
  <si>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</si>
  <si>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</si>
  <si>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</si>
  <si>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</si>
  <si>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</si>
  <si>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</si>
  <si>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</si>
  <si>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</si>
  <si>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</si>
  <si>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</si>
  <si>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</si>
  <si>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</si>
  <si>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</si>
  <si>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</si>
  <si>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</si>
  <si>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</si>
  <si>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</si>
  <si>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</si>
  <si>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</si>
  <si>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</si>
  <si>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</si>
  <si>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</si>
  <si>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</si>
  <si>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</si>
  <si>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</si>
  <si>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</si>
  <si>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</si>
  <si>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</si>
  <si>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</si>
  <si>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</si>
  <si>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</si>
  <si>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</si>
  <si>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</si>
  <si>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</si>
  <si>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</si>
  <si>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</si>
  <si>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</si>
  <si>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</si>
  <si>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</si>
  <si>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</si>
  <si>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</si>
  <si>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</si>
  <si>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</si>
  <si>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</si>
  <si>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</si>
  <si>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</si>
  <si>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</si>
  <si>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</si>
  <si>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</si>
  <si>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</si>
  <si>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</si>
  <si>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</si>
  <si>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</si>
  <si>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</si>
  <si>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</si>
  <si>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</si>
  <si>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</si>
  <si>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</si>
  <si>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</si>
  <si>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</si>
  <si>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</si>
  <si>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</si>
  <si>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</si>
  <si>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</si>
  <si>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</si>
  <si>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</si>
  <si>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</si>
  <si>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</si>
  <si>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</si>
  <si>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</si>
  <si>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</si>
  <si>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</si>
  <si>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</si>
  <si>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</si>
  <si>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</si>
  <si>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</si>
  <si>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</si>
  <si>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</si>
  <si>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</si>
  <si>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</si>
  <si>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</si>
  <si>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</si>
  <si>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</si>
  <si>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</si>
  <si>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</si>
  <si>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</si>
  <si>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</si>
  <si>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</si>
  <si>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</si>
  <si>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</si>
  <si>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</si>
  <si>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</si>
  <si>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</si>
  <si>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</si>
  <si>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</si>
  <si>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</si>
  <si>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</si>
  <si>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</si>
  <si>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</si>
  <si>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</si>
  <si>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</si>
  <si>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</si>
  <si>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</si>
  <si>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</si>
  <si>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</si>
  <si>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</si>
  <si>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</si>
  <si>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</si>
  <si>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</si>
  <si>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</si>
  <si>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</si>
  <si>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</si>
  <si>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</si>
  <si>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</si>
  <si>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</si>
  <si>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</si>
  <si>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</si>
  <si>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</si>
  <si>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</si>
  <si>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</si>
  <si>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</si>
  <si>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</si>
  <si>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</si>
  <si>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</si>
  <si>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</si>
  <si>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</si>
  <si>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</si>
  <si>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</si>
  <si>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</si>
  <si>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</si>
  <si>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</si>
  <si>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</si>
  <si>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</si>
  <si>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</si>
  <si>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</si>
  <si>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</si>
  <si>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</si>
  <si>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</si>
  <si>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</si>
  <si>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</si>
  <si>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</si>
  <si>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</si>
  <si>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</si>
  <si>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</si>
  <si>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</si>
  <si>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</si>
  <si>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</si>
  <si>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</si>
  <si>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</si>
  <si>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</si>
  <si>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</si>
  <si>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</si>
  <si>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</si>
  <si>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</si>
  <si>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</si>
  <si>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</si>
  <si>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</si>
  <si>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</si>
  <si>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</si>
  <si>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</si>
  <si>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</si>
  <si>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</si>
  <si>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</si>
  <si>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</si>
  <si>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</si>
  <si>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</si>
  <si>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</si>
  <si>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</si>
  <si>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</si>
  <si>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</si>
  <si>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</si>
  <si>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</si>
  <si>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</si>
  <si>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</si>
  <si>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</si>
  <si>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</si>
  <si>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</si>
  <si>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</si>
  <si>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</si>
  <si>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</si>
  <si>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</si>
  <si>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</si>
  <si>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</si>
  <si>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</si>
  <si>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</si>
  <si>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</si>
  <si>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</si>
  <si>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</si>
  <si>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</si>
  <si>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</si>
  <si>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</si>
  <si>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</si>
  <si>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</si>
  <si>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</si>
  <si>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</si>
  <si>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</si>
  <si>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</si>
  <si>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</si>
  <si>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</si>
  <si>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</si>
  <si>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</si>
  <si>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</si>
  <si>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</si>
  <si>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</si>
  <si>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</si>
  <si>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</si>
  <si>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</si>
  <si>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</si>
  <si>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</si>
  <si>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</si>
  <si>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</si>
  <si>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</si>
  <si>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</si>
  <si>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</si>
  <si>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</si>
  <si>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</si>
  <si>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</si>
  <si>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</si>
  <si>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</si>
  <si>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</si>
  <si>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</si>
  <si>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</si>
  <si>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</si>
  <si>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</si>
  <si>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</si>
  <si>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</si>
  <si>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</si>
  <si>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</si>
  <si>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</si>
  <si>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</si>
  <si>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</si>
  <si>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</si>
  <si>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</si>
  <si>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</si>
  <si>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</si>
  <si>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</si>
  <si>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</si>
  <si>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</si>
  <si>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</si>
  <si>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</si>
  <si>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</si>
  <si>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</si>
  <si>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</si>
  <si>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</si>
  <si>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</si>
  <si>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</si>
  <si>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</si>
  <si>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</si>
  <si>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</si>
  <si>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</si>
  <si>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</si>
  <si>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</si>
  <si>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</si>
  <si>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</si>
  <si>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</si>
  <si>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</si>
  <si>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</si>
  <si>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</si>
  <si>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</si>
  <si>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</si>
  <si>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</si>
  <si>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</si>
  <si>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</si>
  <si>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</si>
  <si>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</si>
  <si>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</si>
  <si>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</si>
  <si>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</si>
  <si>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</si>
  <si>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</si>
  <si>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</si>
  <si>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</si>
  <si>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</si>
  <si>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</si>
  <si>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</si>
  <si>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</si>
  <si>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</si>
  <si>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</si>
  <si>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</si>
  <si>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</si>
  <si>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</si>
  <si>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</si>
  <si>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</si>
  <si>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</si>
  <si>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</si>
  <si>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</si>
  <si>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</si>
  <si>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</si>
  <si>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</si>
  <si>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</si>
  <si>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</si>
  <si>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</si>
  <si>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</si>
  <si>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</si>
  <si>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</si>
  <si>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</si>
  <si>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</si>
  <si>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</si>
  <si>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</si>
  <si>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</si>
  <si>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</si>
  <si>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</si>
  <si>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</si>
  <si>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</si>
  <si>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</si>
  <si>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</si>
  <si>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</si>
  <si>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</si>
  <si>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</si>
  <si>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</si>
  <si>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</si>
  <si>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</si>
  <si>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</si>
  <si>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</si>
  <si>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</si>
  <si>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</si>
  <si>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</si>
  <si>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</si>
  <si>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</si>
  <si>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</si>
  <si>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</si>
  <si>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</si>
  <si>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</si>
  <si>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</si>
  <si>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</si>
  <si>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</si>
  <si>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</si>
  <si>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</si>
  <si>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</si>
  <si>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</si>
  <si>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</si>
  <si>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</si>
  <si>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</si>
  <si>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</si>
  <si>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</si>
  <si>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</si>
  <si>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</si>
  <si>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</si>
  <si>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</si>
  <si>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</si>
  <si>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</si>
  <si>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</si>
  <si>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</si>
  <si>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</si>
  <si>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</si>
  <si>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</si>
  <si>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</si>
  <si>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</si>
  <si>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</si>
  <si>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</si>
  <si>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</si>
  <si>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</si>
  <si>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</si>
  <si>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</si>
  <si>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</si>
  <si>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</si>
  <si>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</si>
  <si>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</si>
  <si>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</si>
  <si>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</si>
  <si>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</si>
  <si>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</si>
  <si>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</si>
  <si>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</si>
  <si>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</si>
  <si>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</si>
  <si>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</si>
  <si>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</si>
  <si>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</si>
  <si>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</si>
  <si>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</si>
  <si>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</si>
  <si>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</si>
  <si>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</si>
  <si>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</si>
  <si>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</si>
  <si>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</si>
  <si>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</si>
  <si>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</si>
  <si>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</si>
  <si>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</si>
  <si>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</si>
  <si>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</si>
  <si>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</si>
  <si>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</si>
  <si>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</si>
  <si>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</si>
  <si>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</si>
  <si>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</si>
  <si>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</si>
  <si>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</si>
  <si>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</si>
  <si>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</si>
  <si>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</si>
  <si>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</si>
  <si>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</si>
  <si>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</si>
  <si>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</si>
  <si>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</si>
  <si>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</si>
  <si>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</si>
  <si>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</si>
  <si>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</si>
  <si>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</si>
  <si>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</si>
  <si>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</si>
  <si>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</si>
  <si>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</si>
  <si>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</si>
  <si>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</si>
  <si>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</si>
  <si>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</si>
  <si>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</si>
  <si>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</si>
  <si>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</si>
  <si>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</si>
  <si>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</si>
  <si>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</si>
  <si>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</si>
  <si>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</si>
  <si>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</si>
  <si>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</si>
  <si>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</si>
  <si>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</si>
  <si>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</si>
  <si>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</si>
  <si>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</si>
  <si>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</si>
  <si>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</si>
  <si>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</si>
  <si>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</si>
  <si>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</si>
  <si>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</si>
  <si>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</si>
  <si>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</si>
  <si>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</si>
  <si>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</si>
  <si>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</si>
  <si>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</si>
  <si>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</si>
  <si>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</si>
  <si>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</si>
  <si>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</si>
  <si>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</si>
  <si>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</si>
  <si>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</si>
  <si>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</si>
  <si>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</si>
  <si>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</si>
  <si>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</si>
  <si>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</si>
  <si>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</si>
  <si>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</si>
  <si>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</si>
  <si>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</si>
  <si>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</si>
  <si>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</si>
  <si>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</si>
  <si>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</si>
  <si>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</si>
  <si>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</si>
  <si>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</si>
  <si>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</si>
  <si>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</si>
  <si>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</si>
  <si>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</si>
  <si>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</si>
  <si>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</si>
  <si>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</si>
  <si>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</si>
  <si>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</si>
  <si>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</si>
  <si>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</si>
  <si>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</si>
  <si>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</si>
  <si>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</si>
  <si>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</si>
  <si>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</si>
  <si>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</si>
  <si>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</si>
  <si>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</si>
  <si>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</si>
  <si>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</si>
  <si>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</si>
  <si>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</si>
  <si>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</si>
  <si>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</si>
  <si>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</si>
  <si>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</si>
  <si>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</si>
  <si>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</si>
  <si>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</si>
  <si>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</si>
  <si>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</si>
  <si>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</si>
  <si>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</si>
  <si>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</si>
  <si>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</si>
  <si>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</si>
  <si>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</si>
  <si>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</si>
  <si>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</si>
  <si>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</si>
  <si>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</si>
  <si>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</si>
  <si>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</si>
  <si>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</si>
  <si>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</si>
  <si>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</si>
  <si>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</si>
  <si>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</si>
  <si>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</si>
  <si>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</si>
  <si>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</si>
  <si>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</si>
  <si>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</si>
  <si>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</si>
  <si>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</si>
  <si>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</si>
  <si>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</si>
  <si>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</si>
  <si>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</si>
  <si>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</si>
  <si>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</si>
  <si>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</si>
  <si>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</si>
  <si>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</si>
  <si>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</si>
  <si>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</si>
  <si>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</si>
  <si>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</si>
  <si>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</si>
  <si>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</si>
  <si>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</si>
  <si>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</si>
  <si>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</si>
  <si>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</si>
  <si>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</si>
  <si>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</si>
  <si>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</si>
  <si>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</si>
  <si>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</si>
  <si>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</si>
  <si>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</si>
  <si>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</si>
  <si>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</si>
  <si>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</si>
  <si>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</si>
  <si>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</si>
  <si>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</si>
  <si>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</si>
  <si>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</si>
  <si>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</si>
  <si>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</si>
  <si>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</si>
  <si>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</si>
  <si>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</si>
  <si>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</si>
  <si>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</si>
  <si>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</si>
  <si>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</si>
  <si>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</si>
  <si>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</si>
  <si>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</si>
  <si>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</si>
  <si>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</si>
  <si>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</si>
  <si>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</si>
  <si>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</si>
  <si>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</si>
  <si>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</si>
  <si>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</si>
  <si>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</si>
  <si>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</si>
  <si>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</si>
  <si>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</si>
  <si>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</si>
  <si>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</si>
  <si>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</si>
  <si>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</si>
  <si>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</si>
  <si>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</si>
  <si>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</si>
  <si>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</si>
  <si>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</si>
  <si>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</si>
  <si>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</si>
  <si>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</si>
  <si>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</si>
  <si>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</si>
  <si>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</si>
  <si>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</si>
  <si>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</si>
  <si>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</si>
  <si>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</si>
  <si>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</si>
  <si>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</si>
  <si>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</si>
  <si>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</si>
  <si>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</si>
  <si>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</si>
  <si>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</si>
  <si>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</si>
  <si>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</si>
  <si>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</si>
  <si>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</si>
  <si>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</si>
  <si>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</si>
  <si>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</si>
  <si>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</si>
  <si>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</si>
  <si>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</si>
  <si>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</si>
  <si>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</si>
  <si>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</si>
  <si>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</si>
  <si>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</si>
  <si>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</si>
  <si>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</si>
  <si>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</si>
  <si>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</si>
  <si>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</si>
  <si>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</si>
  <si>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</si>
  <si>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</si>
  <si>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</si>
  <si>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</si>
  <si>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</si>
  <si>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</si>
  <si>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</si>
  <si>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</si>
  <si>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</si>
  <si>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</si>
  <si>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</si>
  <si>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</si>
  <si>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</si>
  <si>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</si>
  <si>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</si>
  <si>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</si>
  <si>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</si>
  <si>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</si>
  <si>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</si>
  <si>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</si>
  <si>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</si>
  <si>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</si>
  <si>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</si>
  <si>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</si>
  <si>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</si>
  <si>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</si>
  <si>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</si>
  <si>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</si>
  <si>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</si>
  <si>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</si>
  <si>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</si>
  <si>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</si>
  <si>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</si>
  <si>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</si>
  <si>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</si>
  <si>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</si>
  <si>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</si>
  <si>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</si>
  <si>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</si>
  <si>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</si>
  <si>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</si>
  <si>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</si>
  <si>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</si>
  <si>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</si>
  <si>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</si>
  <si>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</si>
  <si>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</si>
  <si>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</si>
  <si>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</si>
  <si>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</si>
  <si>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</si>
  <si>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</si>
  <si>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</si>
  <si>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</si>
  <si>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</si>
  <si>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</si>
  <si>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</si>
  <si>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</si>
  <si>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</si>
  <si>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</si>
  <si>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</si>
  <si>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</si>
  <si>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</si>
  <si>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</si>
  <si>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</si>
  <si>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</si>
  <si>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</si>
  <si>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</si>
  <si>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</si>
  <si>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</si>
  <si>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</si>
  <si>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</si>
  <si>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</si>
  <si>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</si>
  <si>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</si>
  <si>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</si>
  <si>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</si>
  <si>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</si>
  <si>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</si>
  <si>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</si>
  <si>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</si>
  <si>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</si>
  <si>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</si>
  <si>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</si>
  <si>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</si>
  <si>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</si>
  <si>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</si>
  <si>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</si>
  <si>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</si>
  <si>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</si>
  <si>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</si>
  <si>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</si>
  <si>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</si>
  <si>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</si>
  <si>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</si>
  <si>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</si>
  <si>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</si>
  <si>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</si>
  <si>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</si>
  <si>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</si>
  <si>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</si>
  <si>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</si>
  <si>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</si>
  <si>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</si>
  <si>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</si>
  <si>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</si>
  <si>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</si>
  <si>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</si>
  <si>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</si>
  <si>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</si>
  <si>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</si>
  <si>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</si>
  <si>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</si>
  <si>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</si>
  <si>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</si>
  <si>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</si>
  <si>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</si>
  <si>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</si>
  <si>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</si>
  <si>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</si>
  <si>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</si>
  <si>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</si>
  <si>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</si>
  <si>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</si>
  <si>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</si>
  <si>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</si>
  <si>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</si>
  <si>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</si>
  <si>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</si>
  <si>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</si>
  <si>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</si>
  <si>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</si>
  <si>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</si>
  <si>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</si>
  <si>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</si>
  <si>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</si>
  <si>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</si>
  <si>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</si>
  <si>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</si>
  <si>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</si>
  <si>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</si>
  <si>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</si>
  <si>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</si>
  <si>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</si>
  <si>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</si>
  <si>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</si>
  <si>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</si>
  <si>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</si>
  <si>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</si>
  <si>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</si>
  <si>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</si>
  <si>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</si>
  <si>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</si>
  <si>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</si>
  <si>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</si>
  <si>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</si>
  <si>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</si>
  <si>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</si>
  <si>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</si>
  <si>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</si>
  <si>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</si>
  <si>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</si>
  <si>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</si>
  <si>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</si>
  <si>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</si>
  <si>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</si>
  <si>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</si>
  <si>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</si>
  <si>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</si>
  <si>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</si>
  <si>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</si>
  <si>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</si>
  <si>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</si>
  <si>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</si>
  <si>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</si>
  <si>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</si>
  <si>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</si>
  <si>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</si>
  <si>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</si>
  <si>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</si>
  <si>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</si>
  <si>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</si>
  <si>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</si>
  <si>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</si>
  <si>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</si>
  <si>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</si>
  <si>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</si>
  <si>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</si>
  <si>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</si>
  <si>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</si>
  <si>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</si>
  <si>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</si>
  <si>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</si>
  <si>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</si>
  <si>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</si>
  <si>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</si>
  <si>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</si>
  <si>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</si>
  <si>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</si>
  <si>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</si>
  <si>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</si>
  <si>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</si>
  <si>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</si>
  <si>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</si>
  <si>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</si>
  <si>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</si>
  <si>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</si>
  <si>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</si>
  <si>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</si>
  <si>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</si>
  <si>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</si>
  <si>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</si>
  <si>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</si>
  <si>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</si>
  <si>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</si>
  <si>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</si>
  <si>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</si>
  <si>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</si>
  <si>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</si>
  <si>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</si>
  <si>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</si>
  <si>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</si>
  <si>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</si>
  <si>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</si>
  <si>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</si>
  <si>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</si>
  <si>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</si>
  <si>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</si>
  <si>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</si>
  <si>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</si>
  <si>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</si>
  <si>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</si>
  <si>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</si>
  <si>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</si>
  <si>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</si>
  <si>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</si>
  <si>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</si>
  <si>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</si>
  <si>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</si>
  <si>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</si>
  <si>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</si>
  <si>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</si>
  <si>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</si>
  <si>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</si>
  <si>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</si>
  <si>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</si>
  <si>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</si>
  <si>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</si>
  <si>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</si>
  <si>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</si>
  <si>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</si>
  <si>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</si>
  <si>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</si>
  <si>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</si>
  <si>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</si>
  <si>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</si>
  <si>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</si>
  <si>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</si>
  <si>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</si>
  <si>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</si>
  <si>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</si>
  <si>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</si>
  <si>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</si>
  <si>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</si>
  <si>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</si>
  <si>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</si>
  <si>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</si>
  <si>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</si>
  <si>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</si>
  <si>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</si>
  <si>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</si>
  <si>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</si>
  <si>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</si>
  <si>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</si>
  <si>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</si>
  <si>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</si>
  <si>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</si>
  <si>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</si>
  <si>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</si>
  <si>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</si>
  <si>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</si>
  <si>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</si>
  <si>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</si>
  <si>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</si>
  <si>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</si>
  <si>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</si>
  <si>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</si>
  <si>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</si>
  <si>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</si>
  <si>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</si>
  <si>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</si>
  <si>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</si>
  <si>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</si>
  <si>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</si>
  <si>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</si>
  <si>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</si>
  <si>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</si>
  <si>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</si>
  <si>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</si>
  <si>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</si>
  <si>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</si>
  <si>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</si>
  <si>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</si>
  <si>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</si>
  <si>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</si>
  <si>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</si>
  <si>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</si>
  <si>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</si>
  <si>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</si>
  <si>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</si>
  <si>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</si>
  <si>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</si>
  <si>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</si>
  <si>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</si>
  <si>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</si>
  <si>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</si>
  <si>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</si>
  <si>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</si>
  <si>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</si>
  <si>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</si>
  <si>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</si>
  <si>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</si>
  <si>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</si>
  <si>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</si>
  <si>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</si>
  <si>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</si>
  <si>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</si>
  <si>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</si>
  <si>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</si>
  <si>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</si>
  <si>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</si>
  <si>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</si>
  <si>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</si>
  <si>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</si>
  <si>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</si>
  <si>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</si>
  <si>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</si>
  <si>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</si>
  <si>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</si>
  <si>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</si>
  <si>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</si>
  <si>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</si>
  <si>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</si>
  <si>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</si>
  <si>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</si>
  <si>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</si>
  <si>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</si>
  <si>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</si>
  <si>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</si>
  <si>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</si>
  <si>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</si>
  <si>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</si>
  <si>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</si>
  <si>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</si>
  <si>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</si>
  <si>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</si>
  <si>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</si>
  <si>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</si>
  <si>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</si>
  <si>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</si>
  <si>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</si>
  <si>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</si>
  <si>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</si>
  <si>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</si>
  <si>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</si>
  <si>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</si>
  <si>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</si>
  <si>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</si>
  <si>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</si>
  <si>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</si>
  <si>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</si>
  <si>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</si>
  <si>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</si>
  <si>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</si>
  <si>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</si>
  <si>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</si>
  <si>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</si>
  <si>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</si>
  <si>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</si>
  <si>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</si>
  <si>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</si>
  <si>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</si>
  <si>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</si>
  <si>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</si>
  <si>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</si>
  <si>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</si>
  <si>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</si>
  <si>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</si>
  <si>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</si>
  <si>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</si>
  <si>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</si>
  <si>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</si>
  <si>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</si>
  <si>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</si>
  <si>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</si>
  <si>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</si>
  <si>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</si>
  <si>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</si>
  <si>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</si>
  <si>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</si>
  <si>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</si>
  <si>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</si>
  <si>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</si>
  <si>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</si>
  <si>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</si>
  <si>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</si>
  <si>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</si>
  <si>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</si>
  <si>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</si>
  <si>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</si>
  <si>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</si>
  <si>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</si>
  <si>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</si>
  <si>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</si>
  <si>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</si>
  <si>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</si>
  <si>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</si>
  <si>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</si>
  <si>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</si>
  <si>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</si>
  <si>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</si>
  <si>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</si>
  <si>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</si>
  <si>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</si>
  <si>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</si>
  <si>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</si>
  <si>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</si>
  <si>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</si>
  <si>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</si>
  <si>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</si>
  <si>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</si>
  <si>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</si>
  <si>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</si>
  <si>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</si>
  <si>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</si>
  <si>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</si>
  <si>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</si>
  <si>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</si>
  <si>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</si>
  <si>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</si>
  <si>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</si>
  <si>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</si>
  <si>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</si>
  <si>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</si>
  <si>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</si>
  <si>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</si>
  <si>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</si>
  <si>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</si>
  <si>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</si>
  <si>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</si>
  <si>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</si>
  <si>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</si>
  <si>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</si>
  <si>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</si>
  <si>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</si>
  <si>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</si>
  <si>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</si>
  <si>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</si>
  <si>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</si>
  <si>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</si>
  <si>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</si>
  <si>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</si>
  <si>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</si>
  <si>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</si>
  <si>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</si>
  <si>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</si>
  <si>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</si>
  <si>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</si>
  <si>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</si>
  <si>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</si>
  <si>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</si>
  <si>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</si>
  <si>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</si>
  <si>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</si>
  <si>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</si>
  <si>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</si>
  <si>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</si>
  <si>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</si>
  <si>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</si>
  <si>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</si>
  <si>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</si>
  <si>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</si>
  <si>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</si>
  <si>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</si>
  <si>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</si>
  <si>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</si>
  <si>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</si>
  <si>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</si>
  <si>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</si>
  <si>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</si>
  <si>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</si>
  <si>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</si>
  <si>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</si>
  <si>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</si>
  <si>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</si>
  <si>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</si>
  <si>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</si>
  <si>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</si>
  <si>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</si>
  <si>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</si>
  <si>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</si>
  <si>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</si>
  <si>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</si>
  <si>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</si>
  <si>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</si>
  <si>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</si>
  <si>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</si>
  <si>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</si>
  <si>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</si>
  <si>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</si>
  <si>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</si>
  <si>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</si>
  <si>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</si>
  <si>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</si>
  <si>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</si>
  <si>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</si>
  <si>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</si>
  <si>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</si>
  <si>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</si>
  <si>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</si>
  <si>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</si>
  <si>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</si>
  <si>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</si>
  <si>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</si>
  <si>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</si>
  <si>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</si>
  <si>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</si>
  <si>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</si>
  <si>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</si>
  <si>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</si>
  <si>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</si>
  <si>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</si>
  <si>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</si>
  <si>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</si>
  <si>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</si>
  <si>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</si>
  <si>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</si>
  <si>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</si>
  <si>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</si>
  <si>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</si>
  <si>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</si>
  <si>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</si>
  <si>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</si>
  <si>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</si>
  <si>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</si>
  <si>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</si>
  <si>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</si>
  <si>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</si>
  <si>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</si>
  <si>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</si>
  <si>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</si>
  <si>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</si>
  <si>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</si>
  <si>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</si>
  <si>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</si>
  <si>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</si>
  <si>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</si>
  <si>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</si>
  <si>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</si>
  <si>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</si>
  <si>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</si>
  <si>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</si>
  <si>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</si>
  <si>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</si>
  <si>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</si>
  <si>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</si>
  <si>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</si>
  <si>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</si>
  <si>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</si>
  <si>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</si>
  <si>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</si>
  <si>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</si>
  <si>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</si>
  <si>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</si>
  <si>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</si>
  <si>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</si>
  <si>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</si>
  <si>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</si>
  <si>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</si>
  <si>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</si>
  <si>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</si>
  <si>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</si>
  <si>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</si>
  <si>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</si>
  <si>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</si>
  <si>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</si>
  <si>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</si>
  <si>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</si>
  <si>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</si>
  <si>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</si>
  <si>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</si>
  <si>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</si>
  <si>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</si>
  <si>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</si>
  <si>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</si>
  <si>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</si>
  <si>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</si>
  <si>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</si>
  <si>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</si>
  <si>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</si>
  <si>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</si>
  <si>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</si>
  <si>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</si>
  <si>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</si>
  <si>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</si>
  <si>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</si>
  <si>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</si>
  <si>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</si>
  <si>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</si>
  <si>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</si>
  <si>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</si>
  <si>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</si>
  <si>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</si>
  <si>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</si>
  <si>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</si>
  <si>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</si>
  <si>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</si>
  <si>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</si>
  <si>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</si>
  <si>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</si>
  <si>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</si>
  <si>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</si>
  <si>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</si>
  <si>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</si>
  <si>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</si>
  <si>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</si>
  <si>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</si>
  <si>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</si>
  <si>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</si>
  <si>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</si>
  <si>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</si>
  <si>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</si>
  <si>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</si>
  <si>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</si>
  <si>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</si>
  <si>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</si>
  <si>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</si>
  <si>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</si>
  <si>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</si>
  <si>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</si>
  <si>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</si>
  <si>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</si>
  <si>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</si>
  <si>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</si>
  <si>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</si>
  <si>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</si>
  <si>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</si>
  <si>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</si>
  <si>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</si>
  <si>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</si>
  <si>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</si>
  <si>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</si>
  <si>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</si>
  <si>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</si>
  <si>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</si>
  <si>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</si>
  <si>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</si>
  <si>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</si>
  <si>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</si>
  <si>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</si>
  <si>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</si>
  <si>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</si>
  <si>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</si>
  <si>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</si>
  <si>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</si>
  <si>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</si>
  <si>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</si>
  <si>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</si>
  <si>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</si>
  <si>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</si>
  <si>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</si>
  <si>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</si>
  <si>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</si>
  <si>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</si>
  <si>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</si>
  <si>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</si>
  <si>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</si>
  <si>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</si>
  <si>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</si>
  <si>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</si>
  <si>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</si>
  <si>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</si>
  <si>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</si>
  <si>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</si>
  <si>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</si>
  <si>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</si>
  <si>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</si>
  <si>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</si>
  <si>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</si>
  <si>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</si>
  <si>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</si>
  <si>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</si>
  <si>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</si>
  <si>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</si>
  <si>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</si>
  <si>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</si>
  <si>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</si>
  <si>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</si>
  <si>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</si>
  <si>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</si>
  <si>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</si>
  <si>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</si>
  <si>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</si>
  <si>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</si>
  <si>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</si>
  <si>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</si>
  <si>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</si>
  <si>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</si>
  <si>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</si>
  <si>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</si>
  <si>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</si>
  <si>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</si>
  <si>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</si>
  <si>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</si>
  <si>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</si>
  <si>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</si>
  <si>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</si>
  <si>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</si>
  <si>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</si>
  <si>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</si>
  <si>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</si>
  <si>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</si>
  <si>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</si>
  <si>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</si>
  <si>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</si>
  <si>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</si>
  <si>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</si>
  <si>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</si>
  <si>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</si>
  <si>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</si>
  <si>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</si>
  <si>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</si>
  <si>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</si>
  <si>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</si>
  <si>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</si>
  <si>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</si>
  <si>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</si>
  <si>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</si>
  <si>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</si>
  <si>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</si>
  <si>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</si>
  <si>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</si>
  <si>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</si>
  <si>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</si>
  <si>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</si>
  <si>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</si>
  <si>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</si>
  <si>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</si>
  <si>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</si>
  <si>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</si>
  <si>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</si>
  <si>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</si>
  <si>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</si>
  <si>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</si>
  <si>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</si>
  <si>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</si>
  <si>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</si>
  <si>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</si>
  <si>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</si>
  <si>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</si>
  <si>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</si>
  <si>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</si>
  <si>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</si>
  <si>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</si>
  <si>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</si>
  <si>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</si>
  <si>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</si>
  <si>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</si>
  <si>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</si>
  <si>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</si>
  <si>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</si>
  <si>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</si>
  <si>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</si>
  <si>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</si>
  <si>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</si>
  <si>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</si>
  <si>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</si>
  <si>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</si>
  <si>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</si>
  <si>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</si>
  <si>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</si>
  <si>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</si>
  <si>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</si>
  <si>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</si>
  <si>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</si>
  <si>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</si>
  <si>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</si>
  <si>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</si>
  <si>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</si>
  <si>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</si>
  <si>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</si>
  <si>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</si>
  <si>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</si>
  <si>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</si>
  <si>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</si>
  <si>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</si>
  <si>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</si>
  <si>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</si>
  <si>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</si>
  <si>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</si>
  <si>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</si>
  <si>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</si>
  <si>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</si>
  <si>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</si>
  <si>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</si>
  <si>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</si>
  <si>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</si>
  <si>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</si>
  <si>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</si>
  <si>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</si>
  <si>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</si>
  <si>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</si>
  <si>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</si>
  <si>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</si>
  <si>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</si>
  <si>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</si>
  <si>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</si>
  <si>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</si>
  <si>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</si>
  <si>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</si>
  <si>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</si>
  <si>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</si>
  <si>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</si>
  <si>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</si>
  <si>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</si>
  <si>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</si>
  <si>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</si>
  <si>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</si>
  <si>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</si>
  <si>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</si>
  <si>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</si>
  <si>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</si>
  <si>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</si>
  <si>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</si>
  <si>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</si>
  <si>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</si>
  <si>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</si>
  <si>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</si>
  <si>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</si>
  <si>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</si>
  <si>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</si>
  <si>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</si>
  <si>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</si>
  <si>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</si>
  <si>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</si>
  <si>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</si>
  <si>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</si>
  <si>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</si>
  <si>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</si>
  <si>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</si>
  <si>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</si>
  <si>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</si>
  <si>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</si>
  <si>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</si>
  <si>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</si>
  <si>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</si>
  <si>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</si>
  <si>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</si>
  <si>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</si>
  <si>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</si>
  <si>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</si>
  <si>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</si>
  <si>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</si>
  <si>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</si>
  <si>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</si>
  <si>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</si>
  <si>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</si>
  <si>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</si>
  <si>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</si>
  <si>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</si>
  <si>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</si>
  <si>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</si>
  <si>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</si>
  <si>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</si>
  <si>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</si>
  <si>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</si>
  <si>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</si>
  <si>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</si>
  <si>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</si>
  <si>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</si>
  <si>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</si>
  <si>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</si>
  <si>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</si>
  <si>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</si>
  <si>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</si>
  <si>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</si>
  <si>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</si>
  <si>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</si>
  <si>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</si>
  <si>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</si>
  <si>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</si>
  <si>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</si>
  <si>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</si>
  <si>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</si>
  <si>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</si>
  <si>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</si>
  <si>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</si>
  <si>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</si>
  <si>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</si>
  <si>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</si>
  <si>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</si>
  <si>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</si>
  <si>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</si>
  <si>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</si>
  <si>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</si>
  <si>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</si>
  <si>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</si>
  <si>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</si>
  <si>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</si>
  <si>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</si>
  <si>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</si>
  <si>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</si>
  <si>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</si>
  <si>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</si>
  <si>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</si>
  <si>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</si>
  <si>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</si>
  <si>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</si>
  <si>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</si>
  <si>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</si>
  <si>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</si>
  <si>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</si>
  <si>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</si>
  <si>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</si>
  <si>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</si>
  <si>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</si>
  <si>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</si>
  <si>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</si>
  <si>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</si>
  <si>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</si>
  <si>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</si>
  <si>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</si>
  <si>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</si>
  <si>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</si>
  <si>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</si>
  <si>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</si>
  <si>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</si>
  <si>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</si>
  <si>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</si>
  <si>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</si>
  <si>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</si>
  <si>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</si>
  <si>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</si>
  <si>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</si>
  <si>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</si>
  <si>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</si>
  <si>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</si>
  <si>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</si>
  <si>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</si>
  <si>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</si>
  <si>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</si>
  <si>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</si>
  <si>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</si>
  <si>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</si>
  <si>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</si>
  <si>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</si>
  <si>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</si>
  <si>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</si>
  <si>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</si>
  <si>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</si>
  <si>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</si>
  <si>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</si>
  <si>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</si>
  <si>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</si>
  <si>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</si>
  <si>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</si>
  <si>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</si>
  <si>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</si>
  <si>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</si>
  <si>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</si>
  <si>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</si>
  <si>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</si>
  <si>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</si>
  <si>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</si>
  <si>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</si>
  <si>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</si>
  <si>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</si>
  <si>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</si>
  <si>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</si>
  <si>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</si>
  <si>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</si>
  <si>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</si>
  <si>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</si>
  <si>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</si>
  <si>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</si>
  <si>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</si>
  <si>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</si>
  <si>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</si>
  <si>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</si>
  <si>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</si>
  <si>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</si>
  <si>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</si>
  <si>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</si>
  <si>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</si>
  <si>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</si>
  <si>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</si>
  <si>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</si>
  <si>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</si>
  <si>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</si>
  <si>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</si>
  <si>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</si>
  <si>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</si>
  <si>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</si>
  <si>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</si>
  <si>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</si>
  <si>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</si>
  <si>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</si>
  <si>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</si>
  <si>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</si>
  <si>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</si>
  <si>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</si>
  <si>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</si>
  <si>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</si>
  <si>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</si>
  <si>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</si>
  <si>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</si>
  <si>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</si>
  <si>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</si>
  <si>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</si>
  <si>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</si>
  <si>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</si>
  <si>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</si>
  <si>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</si>
  <si>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</si>
  <si>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</si>
  <si>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</si>
  <si>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</si>
  <si>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</si>
  <si>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</si>
  <si>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</si>
  <si>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</si>
  <si>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</si>
  <si>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</si>
  <si>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</si>
  <si>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</si>
  <si>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</si>
  <si>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</si>
  <si>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</si>
  <si>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</si>
  <si>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</si>
  <si>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</si>
  <si>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</si>
  <si>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</si>
  <si>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</si>
  <si>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</si>
  <si>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</si>
  <si>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</si>
  <si>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</si>
  <si>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</si>
  <si>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</si>
  <si>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</si>
  <si>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</si>
  <si>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</si>
  <si>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</si>
  <si>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</si>
  <si>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</si>
  <si>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</si>
  <si>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</si>
  <si>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</si>
  <si>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</si>
  <si>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</si>
  <si>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</si>
  <si>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</si>
  <si>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</si>
  <si>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</si>
  <si>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</si>
  <si>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</si>
  <si>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</si>
  <si>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</si>
  <si>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</si>
  <si>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</si>
  <si>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</si>
  <si>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</si>
  <si>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</si>
  <si>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</si>
  <si>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</si>
  <si>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</si>
  <si>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</si>
  <si>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</si>
  <si>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</si>
  <si>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</si>
  <si>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</si>
  <si>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</si>
  <si>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</si>
  <si>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</si>
  <si>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</si>
  <si>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</si>
  <si>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</si>
  <si>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</si>
  <si>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</si>
  <si>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</si>
  <si>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</si>
  <si>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</si>
  <si>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</si>
  <si>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</si>
  <si>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</si>
  <si>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</si>
  <si>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</si>
  <si>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</si>
  <si>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</si>
  <si>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</si>
  <si>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</si>
  <si>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</si>
  <si>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</si>
  <si>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</si>
  <si>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</si>
  <si>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</si>
  <si>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</si>
  <si>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</si>
  <si>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</si>
  <si>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</si>
  <si>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</si>
  <si>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</si>
  <si>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</si>
  <si>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</si>
  <si>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</si>
  <si>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</si>
  <si>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</si>
  <si>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</si>
  <si>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</si>
  <si>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</si>
  <si>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</si>
  <si>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</si>
  <si>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</si>
  <si>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</si>
  <si>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</si>
  <si>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</si>
  <si>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</si>
  <si>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</si>
  <si>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</si>
  <si>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</si>
  <si>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</si>
  <si>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</si>
  <si>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</si>
  <si>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</si>
  <si>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</si>
  <si>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</si>
  <si>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</si>
  <si>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</si>
  <si>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</si>
  <si>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</si>
  <si>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</si>
  <si>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</si>
  <si>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</si>
  <si>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</si>
  <si>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</si>
  <si>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</si>
  <si>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</si>
  <si>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</si>
  <si>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</si>
  <si>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</si>
  <si>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</si>
  <si>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</si>
  <si>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</si>
  <si>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</si>
  <si>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</si>
  <si>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</si>
  <si>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</si>
  <si>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</si>
  <si>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</si>
  <si>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</si>
  <si>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</si>
  <si>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</si>
  <si>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</si>
  <si>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</si>
  <si>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</si>
  <si>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</si>
  <si>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</si>
  <si>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</si>
  <si>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</si>
  <si>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</si>
  <si>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</si>
  <si>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</si>
  <si>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</si>
  <si>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</si>
  <si>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</si>
  <si>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</si>
  <si>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</si>
  <si>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</si>
  <si>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</si>
  <si>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</si>
  <si>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</si>
  <si>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</si>
  <si>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</si>
  <si>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</si>
  <si>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</si>
  <si>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</si>
  <si>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</si>
  <si>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</si>
  <si>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</si>
  <si>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</si>
  <si>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</si>
  <si>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</si>
  <si>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</si>
  <si>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</si>
  <si>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</si>
  <si>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</si>
  <si>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</si>
  <si>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</si>
  <si>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</si>
  <si>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</si>
  <si>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</si>
  <si>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</si>
  <si>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</si>
  <si>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</si>
  <si>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</si>
  <si>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</si>
  <si>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</si>
  <si>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</si>
  <si>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</si>
  <si>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</si>
  <si>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</si>
  <si>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</si>
  <si>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</si>
  <si>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</si>
  <si>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</si>
  <si>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</si>
  <si>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</si>
  <si>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</si>
  <si>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</si>
  <si>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</si>
  <si>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</si>
  <si>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</si>
  <si>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</si>
  <si>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</si>
  <si>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</si>
  <si>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</si>
  <si>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</si>
  <si>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</si>
  <si>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</si>
  <si>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</si>
  <si>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</si>
  <si>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</si>
  <si>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</si>
  <si>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</si>
  <si>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</si>
  <si>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</si>
  <si>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</si>
  <si>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</si>
  <si>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</si>
  <si>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</si>
  <si>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</si>
  <si>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</si>
  <si>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</si>
  <si>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</si>
  <si>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</si>
  <si>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</si>
  <si>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</si>
  <si>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</si>
  <si>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</si>
  <si>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</si>
  <si>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</si>
  <si>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</si>
  <si>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</si>
  <si>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</si>
  <si>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</si>
  <si>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</si>
  <si>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</si>
  <si>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</si>
  <si>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</si>
  <si>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</si>
  <si>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</si>
  <si>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</si>
  <si>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</si>
  <si>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</si>
  <si>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</si>
  <si>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</si>
  <si>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</si>
  <si>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</si>
  <si>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</si>
  <si>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</si>
  <si>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</si>
  <si>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</si>
  <si>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</si>
  <si>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</si>
  <si>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</si>
  <si>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</si>
  <si>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</si>
  <si>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</si>
  <si>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</si>
  <si>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</si>
  <si>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</si>
  <si>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</si>
  <si>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</si>
  <si>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</si>
  <si>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</si>
  <si>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</si>
  <si>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</si>
  <si>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</si>
  <si>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</si>
  <si>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</si>
  <si>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</si>
  <si>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</si>
  <si>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</si>
  <si>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</si>
  <si>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</si>
  <si>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</si>
  <si>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</si>
  <si>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</si>
  <si>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</si>
  <si>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</si>
  <si>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</si>
  <si>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</si>
  <si>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</si>
  <si>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</si>
  <si>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</si>
  <si>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</si>
  <si>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</si>
  <si>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</si>
  <si>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</si>
  <si>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</si>
  <si>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</si>
  <si>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</si>
  <si>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</si>
  <si>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</si>
  <si>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</si>
  <si>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</si>
  <si>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</si>
  <si>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</si>
  <si>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</si>
  <si>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</si>
  <si>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</si>
  <si>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</si>
  <si>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</si>
  <si>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</si>
  <si>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</si>
  <si>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</si>
  <si>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</si>
  <si>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</si>
  <si>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</si>
  <si>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</si>
  <si>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</si>
  <si>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</si>
  <si>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</si>
  <si>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</si>
  <si>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</si>
  <si>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</si>
  <si>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</si>
  <si>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</si>
  <si>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</si>
  <si>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</si>
  <si>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</si>
  <si>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</si>
  <si>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</si>
  <si>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</si>
  <si>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</si>
  <si>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</si>
  <si>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</si>
  <si>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</si>
  <si>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</si>
  <si>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</si>
  <si>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</si>
  <si>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</si>
  <si>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</si>
  <si>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</si>
  <si>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</si>
  <si>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</si>
  <si>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</si>
  <si>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</si>
  <si>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</si>
  <si>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</si>
  <si>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</si>
  <si>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</si>
  <si>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</si>
  <si>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</si>
  <si>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</si>
  <si>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</si>
  <si>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</si>
  <si>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</si>
  <si>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</si>
  <si>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</si>
  <si>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</si>
  <si>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</si>
  <si>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</si>
  <si>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</si>
  <si>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</si>
  <si>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</si>
  <si>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</si>
  <si>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</si>
  <si>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</si>
  <si>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</si>
  <si>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</si>
  <si>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</si>
  <si>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</si>
  <si>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</si>
  <si>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</si>
  <si>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</si>
  <si>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</si>
  <si>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</si>
  <si>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</si>
  <si>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</si>
  <si>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</si>
  <si>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</si>
  <si>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</si>
  <si>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</si>
  <si>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</si>
  <si>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</si>
  <si>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</si>
  <si>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</si>
  <si>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</si>
  <si>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</si>
  <si>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</si>
  <si>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</si>
  <si>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</si>
  <si>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</si>
  <si>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</si>
  <si>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</si>
  <si>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</si>
  <si>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</si>
  <si>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</si>
  <si>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</si>
  <si>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</si>
  <si>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</si>
  <si>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</si>
  <si>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</si>
  <si>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</si>
  <si>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</si>
  <si>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</si>
  <si>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</si>
  <si>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</si>
  <si>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</si>
  <si>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</si>
  <si>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</si>
  <si>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</si>
  <si>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</si>
  <si>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</si>
  <si>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</si>
  <si>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</si>
  <si>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</si>
  <si>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</si>
  <si>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</si>
  <si>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</si>
  <si>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</si>
  <si>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</si>
  <si>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</si>
  <si>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</si>
  <si>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</si>
  <si>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</si>
  <si>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</si>
  <si>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</si>
  <si>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</si>
  <si>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</si>
  <si>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</si>
  <si>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</si>
  <si>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</si>
  <si>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</si>
  <si>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</si>
  <si>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</si>
  <si>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</si>
  <si>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</si>
  <si>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</si>
  <si>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</si>
  <si>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</si>
  <si>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</si>
  <si>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</si>
  <si>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</si>
  <si>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</si>
  <si>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</si>
  <si>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</si>
  <si>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</si>
  <si>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</si>
  <si>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</si>
  <si>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</si>
  <si>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</si>
  <si>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</si>
  <si>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</si>
  <si>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</si>
  <si>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</si>
  <si>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</si>
  <si>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</si>
  <si>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</si>
  <si>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</si>
  <si>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</si>
  <si>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</si>
  <si>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</si>
  <si>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</si>
  <si>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</si>
  <si>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</si>
  <si>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</si>
  <si>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</si>
  <si>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</si>
  <si>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</si>
  <si>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</si>
  <si>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</si>
  <si>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</si>
  <si>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</si>
  <si>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</si>
  <si>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</si>
  <si>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</si>
  <si>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</si>
  <si>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</si>
  <si>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</si>
  <si>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</si>
  <si>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</si>
  <si>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</si>
  <si>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</si>
  <si>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</si>
  <si>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</si>
  <si>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</si>
  <si>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</si>
  <si>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</si>
  <si>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</si>
  <si>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</si>
  <si>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</si>
  <si>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</si>
  <si>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</si>
  <si>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</si>
  <si>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</si>
  <si>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</si>
  <si>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</si>
  <si>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</si>
  <si>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</si>
  <si>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</si>
  <si>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</si>
  <si>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</si>
  <si>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</si>
  <si>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</si>
  <si>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</si>
  <si>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</si>
  <si>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</si>
  <si>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</si>
  <si>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</si>
  <si>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</si>
  <si>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</si>
  <si>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</si>
  <si>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</si>
  <si>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</si>
  <si>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</si>
  <si>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</si>
  <si>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</si>
  <si>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</si>
  <si>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</si>
  <si>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</si>
  <si>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</si>
  <si>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</si>
  <si>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</si>
  <si>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</si>
  <si>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</si>
  <si>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</si>
  <si>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</si>
  <si>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</si>
  <si>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</si>
  <si>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</si>
  <si>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</si>
  <si>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</si>
  <si>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</si>
  <si>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</si>
  <si>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</si>
  <si>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</si>
  <si>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</si>
  <si>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</si>
  <si>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</si>
  <si>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</si>
  <si>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</si>
  <si>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</si>
  <si>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</si>
  <si>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</si>
  <si>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</si>
  <si>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</si>
  <si>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</si>
  <si>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</si>
  <si>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</si>
  <si>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</si>
  <si>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</si>
  <si>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</si>
  <si>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</si>
  <si>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</si>
  <si>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</si>
  <si>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</si>
  <si>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</si>
  <si>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</si>
  <si>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</si>
  <si>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</si>
  <si>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</si>
  <si>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</si>
  <si>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</si>
  <si>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</si>
  <si>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</si>
  <si>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</si>
  <si>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</si>
  <si>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</si>
  <si>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</si>
  <si>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</si>
  <si>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</si>
  <si>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</si>
  <si>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</si>
  <si>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</si>
  <si>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</si>
  <si>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</si>
  <si>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</si>
  <si>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</si>
  <si>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</si>
  <si>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</si>
  <si>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</si>
  <si>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</si>
  <si>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</si>
  <si>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</si>
  <si>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</si>
  <si>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</si>
  <si>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</si>
  <si>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</si>
  <si>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</si>
  <si>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</si>
  <si>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</si>
  <si>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</si>
  <si>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</si>
  <si>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</si>
  <si>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</si>
  <si>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</si>
  <si>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</si>
  <si>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</si>
  <si>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</si>
  <si>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</si>
  <si>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</si>
  <si>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</si>
  <si>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</si>
  <si>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</si>
  <si>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</si>
  <si>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</si>
  <si>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</si>
  <si>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</si>
  <si>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</si>
  <si>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</si>
  <si>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</si>
  <si>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</si>
  <si>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</si>
  <si>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</si>
  <si>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</si>
  <si>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</si>
  <si>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</si>
  <si>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</si>
  <si>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</si>
  <si>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</si>
  <si>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</si>
  <si>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</si>
  <si>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</si>
  <si>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</si>
  <si>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</si>
  <si>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</si>
  <si>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</si>
  <si>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</si>
  <si>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</si>
  <si>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</si>
  <si>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</si>
  <si>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</si>
  <si>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</si>
  <si>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</si>
  <si>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</si>
  <si>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</si>
  <si>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</si>
  <si>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</si>
  <si>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</si>
  <si>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</si>
  <si>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</si>
  <si>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</si>
  <si>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</si>
  <si>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</si>
  <si>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</si>
  <si>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</si>
  <si>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</si>
  <si>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</si>
  <si>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</si>
  <si>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</si>
  <si>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</si>
  <si>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</si>
  <si>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</si>
  <si>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</si>
  <si>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</si>
  <si>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</si>
  <si>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</si>
  <si>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</si>
  <si>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</si>
  <si>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</si>
  <si>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</si>
  <si>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</si>
  <si>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</si>
  <si>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</si>
  <si>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</si>
  <si>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</si>
  <si>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</si>
  <si>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</si>
  <si>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</si>
  <si>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</si>
  <si>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</si>
  <si>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</si>
  <si>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</si>
  <si>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</si>
  <si>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</si>
  <si>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</si>
  <si>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</si>
  <si>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</si>
  <si>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</si>
  <si>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</si>
  <si>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</si>
  <si>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</si>
  <si>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</si>
  <si>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</si>
  <si>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</si>
  <si>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</si>
  <si>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</si>
  <si>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</si>
  <si>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</si>
  <si>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</si>
  <si>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</si>
  <si>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</si>
  <si>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</si>
  <si>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</si>
  <si>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</si>
  <si>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</si>
  <si>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</si>
  <si>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</si>
  <si>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</si>
  <si>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</si>
  <si>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</si>
  <si>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</si>
  <si>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</si>
  <si>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</si>
  <si>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</si>
  <si>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</si>
  <si>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</si>
  <si>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</si>
  <si>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</si>
  <si>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</si>
  <si>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</si>
  <si>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</si>
  <si>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</si>
  <si>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</si>
  <si>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</si>
  <si>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</si>
  <si>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</si>
  <si>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</si>
  <si>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</si>
  <si>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</si>
  <si>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</si>
  <si>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</si>
  <si>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</si>
  <si>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</si>
  <si>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</si>
  <si>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</si>
  <si>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</si>
  <si>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</si>
  <si>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</si>
  <si>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</si>
  <si>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</si>
  <si>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</si>
  <si>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</si>
  <si>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</si>
  <si>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</si>
  <si>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</si>
  <si>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</si>
  <si>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</si>
  <si>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</si>
  <si>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</si>
  <si>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</si>
  <si>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</si>
  <si>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</si>
  <si>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</si>
  <si>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</si>
  <si>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</si>
  <si>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</si>
  <si>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</si>
  <si>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</si>
  <si>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</si>
  <si>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</si>
  <si>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</si>
  <si>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</si>
  <si>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</si>
  <si>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</si>
  <si>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</si>
  <si>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</si>
  <si>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</si>
  <si>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</si>
  <si>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</si>
  <si>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</si>
  <si>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</si>
  <si>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</si>
  <si>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</si>
  <si>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</si>
  <si>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</si>
  <si>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</si>
  <si>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</si>
  <si>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</si>
  <si>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</si>
  <si>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</si>
  <si>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</si>
  <si>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</si>
  <si>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</si>
  <si>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</si>
  <si>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</si>
  <si>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</si>
  <si>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</si>
  <si>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</si>
  <si>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</si>
  <si>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</si>
  <si>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</si>
  <si>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</si>
  <si>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</si>
  <si>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</si>
  <si>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</si>
  <si>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</si>
  <si>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</si>
  <si>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</si>
  <si>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</si>
  <si>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</si>
  <si>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</si>
  <si>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</si>
  <si>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</si>
  <si>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</si>
  <si>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</si>
  <si>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</si>
  <si>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</si>
  <si>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</si>
  <si>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</si>
  <si>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</si>
  <si>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</si>
  <si>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</si>
  <si>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</si>
  <si>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</si>
  <si>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</si>
  <si>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</si>
  <si>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</si>
  <si>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</si>
  <si>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</si>
  <si>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</si>
  <si>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</si>
  <si>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</si>
  <si>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</si>
  <si>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</si>
  <si>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</si>
  <si>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</si>
  <si>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</si>
  <si>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</si>
  <si>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</si>
  <si>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</si>
  <si>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</si>
  <si>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</si>
  <si>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</si>
  <si>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</si>
  <si>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</si>
  <si>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</si>
  <si>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</si>
  <si>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</si>
  <si>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</si>
  <si>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</si>
  <si>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</si>
  <si>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</si>
  <si>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</si>
  <si>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</si>
  <si>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</si>
  <si>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</si>
  <si>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</si>
  <si>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</si>
  <si>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</si>
  <si>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</si>
  <si>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</si>
  <si>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</si>
  <si>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</si>
  <si>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</si>
  <si>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</si>
  <si>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</si>
  <si>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</si>
  <si>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</si>
  <si>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</si>
  <si>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</si>
  <si>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</si>
  <si>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</si>
  <si>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</si>
  <si>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</si>
  <si>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</si>
  <si>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</si>
  <si>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</si>
  <si>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</si>
  <si>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</si>
  <si>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</si>
  <si>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</si>
  <si>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</si>
  <si>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</si>
  <si>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</si>
  <si>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</si>
  <si>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</si>
  <si>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</si>
  <si>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</si>
  <si>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</si>
  <si>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</si>
  <si>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</si>
  <si>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</si>
  <si>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</si>
  <si>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</si>
  <si>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</si>
  <si>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</si>
  <si>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</si>
  <si>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</si>
  <si>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</si>
  <si>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</si>
  <si>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</si>
  <si>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</si>
  <si>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</si>
  <si>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</si>
  <si>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</si>
  <si>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</si>
  <si>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</si>
  <si>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</si>
  <si>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</si>
  <si>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</si>
  <si>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</si>
  <si>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</si>
  <si>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</si>
  <si>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</si>
  <si>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</si>
  <si>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</si>
  <si>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</si>
  <si>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</si>
  <si>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</si>
  <si>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</si>
  <si>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</si>
  <si>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</si>
  <si>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</si>
  <si>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</si>
  <si>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</si>
  <si>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</si>
  <si>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</si>
  <si>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</si>
  <si>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</si>
  <si>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</si>
  <si>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</si>
  <si>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</si>
  <si>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</si>
  <si>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</si>
  <si>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</si>
  <si>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</si>
  <si>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</si>
  <si>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</si>
  <si>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</si>
  <si>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</si>
  <si>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</si>
  <si>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</si>
  <si>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</si>
  <si>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</si>
  <si>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</si>
  <si>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</si>
  <si>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</si>
  <si>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</si>
  <si>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</si>
  <si>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</si>
  <si>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</si>
  <si>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</si>
  <si>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</si>
  <si>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</si>
  <si>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</si>
  <si>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</si>
  <si>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</si>
  <si>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</si>
  <si>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</si>
  <si>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</si>
  <si>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</si>
  <si>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</si>
  <si>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</si>
  <si>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</si>
  <si>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</si>
  <si>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</si>
  <si>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</si>
  <si>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</si>
  <si>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</si>
  <si>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</si>
  <si>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</si>
  <si>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</si>
  <si>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</si>
  <si>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</si>
  <si>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</si>
  <si>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</si>
  <si>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</si>
  <si>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</si>
  <si>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</si>
  <si>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</si>
  <si>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</si>
  <si>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</si>
  <si>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</si>
  <si>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</si>
  <si>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</si>
  <si>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</si>
  <si>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</si>
  <si>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</si>
  <si>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</si>
  <si>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</si>
  <si>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</si>
  <si>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</si>
  <si>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</si>
  <si>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</si>
  <si>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</si>
  <si>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</si>
  <si>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</si>
  <si>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</si>
  <si>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</si>
  <si>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</si>
  <si>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</si>
  <si>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</si>
  <si>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</si>
  <si>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</si>
  <si>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</si>
  <si>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</si>
  <si>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</si>
  <si>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</si>
  <si>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</si>
  <si>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</si>
  <si>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</si>
  <si>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</si>
  <si>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</si>
  <si>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</si>
  <si>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</si>
  <si>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</si>
  <si>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</si>
  <si>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</si>
  <si>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</si>
  <si>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</si>
  <si>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</si>
  <si>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</si>
  <si>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</si>
  <si>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</si>
  <si>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</si>
  <si>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</si>
  <si>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</si>
  <si>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</si>
  <si>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</si>
  <si>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</si>
  <si>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</si>
  <si>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</si>
  <si>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</si>
  <si>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</si>
  <si>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</si>
  <si>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</si>
  <si>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</si>
  <si>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</si>
  <si>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</si>
  <si>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</si>
  <si>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</si>
  <si>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</si>
  <si>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</si>
  <si>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</si>
  <si>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</si>
  <si>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</si>
  <si>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</si>
  <si>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</si>
  <si>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</si>
  <si>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</si>
  <si>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</si>
  <si>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</si>
  <si>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</si>
  <si>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</si>
  <si>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</si>
  <si>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</si>
  <si>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</si>
  <si>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</si>
  <si>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</si>
  <si>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</si>
  <si>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</si>
  <si>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</si>
  <si>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</si>
  <si>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</si>
  <si>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</si>
  <si>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</si>
  <si>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</si>
  <si>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</si>
  <si>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</si>
  <si>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</si>
  <si>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</si>
  <si>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</si>
  <si>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</si>
  <si>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</si>
  <si>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</si>
  <si>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</si>
  <si>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</si>
  <si>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</si>
  <si>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</si>
  <si>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</si>
  <si>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</si>
  <si>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</si>
  <si>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</si>
  <si>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</si>
  <si>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</si>
  <si>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</si>
  <si>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</si>
  <si>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</si>
  <si>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</si>
  <si>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</si>
  <si>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</si>
  <si>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</si>
  <si>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</si>
  <si>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</si>
  <si>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</si>
  <si>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</si>
  <si>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</si>
  <si>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</si>
  <si>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</si>
  <si>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</si>
  <si>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</si>
  <si>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</si>
  <si>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</si>
  <si>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</si>
  <si>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</si>
  <si>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</si>
  <si>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</si>
  <si>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</si>
  <si>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</si>
  <si>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</si>
  <si>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</si>
  <si>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</si>
  <si>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</si>
  <si>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</si>
  <si>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</si>
  <si>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</si>
  <si>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</si>
  <si>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</si>
  <si>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</si>
  <si>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</si>
  <si>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</si>
  <si>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</si>
  <si>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</si>
  <si>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</si>
  <si>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</si>
  <si>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</si>
  <si>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</si>
  <si>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</si>
  <si>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</si>
  <si>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</si>
  <si>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</si>
  <si>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</si>
  <si>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</si>
  <si>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</si>
  <si>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</si>
  <si>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</si>
  <si>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</si>
  <si>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</si>
  <si>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</si>
  <si>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</si>
  <si>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</si>
  <si>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</si>
  <si>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</si>
  <si>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</si>
  <si>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</si>
  <si>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</si>
  <si>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</si>
  <si>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</si>
  <si>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</si>
  <si>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</si>
  <si>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</si>
  <si>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</si>
  <si>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</si>
  <si>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</si>
  <si>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</si>
  <si>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</si>
  <si>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</si>
  <si>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</si>
  <si>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</si>
  <si>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</si>
  <si>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</si>
  <si>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</si>
  <si>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</si>
  <si>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</si>
  <si>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</si>
  <si>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</si>
  <si>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</si>
  <si>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</si>
  <si>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</si>
  <si>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</si>
  <si>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</si>
  <si>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</si>
  <si>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</si>
  <si>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</si>
  <si>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</si>
  <si>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</si>
  <si>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</si>
  <si>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</si>
  <si>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</si>
  <si>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</si>
  <si>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</si>
  <si>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</si>
  <si>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</si>
  <si>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</si>
  <si>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</si>
  <si>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</si>
  <si>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</si>
  <si>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</si>
  <si>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</si>
  <si>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</si>
  <si>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</si>
  <si>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</si>
  <si>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</si>
  <si>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</si>
  <si>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</si>
  <si>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</si>
  <si>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</si>
  <si>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</si>
  <si>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</si>
  <si>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</si>
  <si>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</si>
  <si>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</si>
  <si>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</si>
  <si>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</si>
  <si>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</si>
  <si>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</si>
  <si>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</si>
  <si>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</si>
  <si>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</si>
  <si>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</si>
  <si>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</si>
  <si>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</si>
  <si>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</si>
  <si>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</si>
  <si>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</si>
  <si>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</si>
  <si>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</si>
  <si>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</si>
  <si>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</si>
  <si>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</si>
  <si>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</si>
  <si>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</si>
  <si>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</si>
  <si>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</si>
  <si>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</si>
  <si>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</si>
  <si>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</si>
  <si>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</si>
  <si>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</si>
  <si>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</si>
  <si>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</si>
  <si>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</si>
  <si>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</si>
  <si>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</si>
  <si>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</si>
  <si>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</si>
  <si>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</si>
  <si>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</si>
  <si>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</si>
  <si>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</si>
  <si>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</si>
  <si>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</si>
  <si>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</si>
  <si>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</si>
  <si>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</si>
  <si>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</si>
  <si>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</si>
  <si>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</si>
  <si>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</si>
  <si>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</si>
  <si>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</si>
  <si>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</si>
  <si>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</si>
  <si>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</si>
  <si>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</si>
  <si>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</si>
  <si>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</si>
  <si>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</si>
  <si>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</si>
  <si>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</si>
  <si>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</si>
  <si>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</si>
  <si>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</si>
  <si>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</si>
  <si>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</si>
  <si>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</si>
  <si>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</si>
  <si>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</si>
  <si>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</si>
  <si>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</si>
  <si>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</si>
  <si>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</si>
  <si>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</si>
  <si>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</si>
  <si>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</si>
  <si>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</si>
  <si>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</si>
  <si>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</si>
  <si>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</si>
  <si>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</si>
  <si>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</si>
  <si>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</si>
  <si>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</si>
  <si>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</si>
  <si>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</si>
  <si>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</si>
  <si>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</si>
  <si>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</si>
  <si>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</si>
  <si>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</si>
  <si>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</si>
  <si>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</si>
  <si>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</si>
  <si>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</si>
  <si>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</si>
  <si>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</si>
  <si>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</si>
  <si>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</si>
  <si>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</si>
  <si>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</si>
  <si>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</si>
  <si>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</si>
  <si>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</si>
  <si>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</si>
  <si>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</si>
  <si>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</si>
  <si>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</si>
  <si>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</si>
  <si>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</si>
  <si>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</si>
  <si>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</si>
  <si>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</si>
  <si>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</si>
  <si>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</si>
  <si>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</si>
  <si>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</si>
  <si>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</si>
  <si>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</si>
  <si>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</si>
  <si>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</si>
  <si>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</si>
  <si>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</si>
  <si>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</si>
  <si>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</si>
  <si>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</si>
  <si>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</si>
  <si>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</si>
  <si>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</si>
  <si>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</si>
  <si>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</si>
  <si>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</si>
  <si>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</si>
  <si>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</si>
  <si>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</si>
  <si>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</si>
  <si>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</si>
  <si>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</si>
  <si>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</si>
  <si>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</si>
  <si>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</si>
  <si>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</si>
  <si>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</si>
  <si>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</si>
  <si>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</si>
  <si>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</si>
  <si>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</si>
  <si>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</si>
  <si>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</si>
  <si>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</si>
  <si>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</si>
  <si>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</si>
  <si>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</si>
  <si>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</si>
  <si>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</si>
  <si>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</si>
  <si>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</si>
  <si>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</si>
  <si>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</si>
  <si>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</si>
  <si>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</si>
  <si>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</si>
  <si>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</si>
  <si>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</si>
  <si>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</si>
  <si>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</si>
  <si>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</si>
  <si>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</si>
  <si>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</si>
  <si>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</si>
  <si>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</si>
  <si>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</si>
  <si>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</si>
  <si>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</si>
  <si>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</si>
  <si>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</si>
  <si>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</si>
  <si>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</si>
  <si>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</si>
  <si>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</si>
  <si>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</si>
  <si>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</si>
  <si>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</si>
  <si>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</si>
  <si>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</si>
  <si>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</si>
  <si>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</si>
  <si>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</si>
  <si>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</si>
  <si>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</si>
  <si>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</si>
  <si>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</si>
  <si>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</si>
  <si>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</si>
  <si>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</si>
  <si>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</si>
  <si>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</si>
  <si>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</si>
  <si>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</si>
  <si>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</si>
  <si>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</si>
  <si>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</si>
  <si>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</si>
  <si>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</si>
  <si>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</si>
  <si>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</si>
  <si>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</si>
  <si>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</si>
  <si>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</si>
  <si>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</si>
  <si>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</si>
  <si>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</si>
  <si>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</si>
  <si>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</si>
  <si>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</si>
  <si>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</si>
  <si>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</si>
  <si>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</si>
  <si>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</si>
  <si>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</si>
  <si>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</si>
  <si>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</si>
  <si>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</si>
  <si>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</si>
  <si>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</si>
  <si>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</si>
  <si>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</si>
  <si>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</si>
  <si>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</si>
  <si>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</si>
  <si>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</si>
  <si>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</si>
  <si>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</si>
  <si>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</si>
  <si>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</si>
  <si>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</si>
  <si>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</si>
  <si>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</si>
  <si>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</si>
  <si>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</si>
  <si>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</si>
  <si>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</si>
  <si>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</si>
  <si>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</si>
  <si>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</si>
  <si>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</si>
  <si>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</si>
  <si>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</si>
  <si>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</si>
  <si>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</si>
  <si>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</si>
  <si>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</si>
  <si>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</si>
  <si>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</si>
  <si>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</si>
  <si>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</si>
  <si>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</si>
  <si>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</si>
  <si>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</si>
  <si>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</si>
  <si>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</si>
  <si>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</si>
  <si>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</si>
  <si>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</si>
  <si>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</si>
  <si>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</si>
  <si>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</si>
  <si>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</si>
  <si>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</si>
  <si>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</si>
  <si>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</si>
  <si>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</si>
  <si>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</si>
  <si>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</si>
  <si>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</si>
  <si>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</si>
  <si>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</si>
  <si>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</si>
  <si>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</si>
  <si>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</si>
  <si>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</si>
  <si>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</si>
  <si>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</si>
  <si>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</si>
  <si>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</si>
  <si>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</si>
  <si>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</si>
  <si>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</si>
  <si>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</si>
  <si>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</si>
  <si>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</si>
  <si>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</si>
  <si>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</si>
  <si>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</si>
  <si>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</si>
  <si>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</si>
  <si>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</si>
  <si>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</si>
  <si>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</si>
  <si>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</si>
  <si>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</si>
  <si>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</si>
  <si>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</si>
  <si>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</si>
  <si>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</si>
  <si>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</si>
  <si>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</si>
  <si>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</si>
  <si>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</si>
  <si>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</si>
  <si>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</si>
  <si>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</si>
  <si>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</si>
  <si>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</si>
  <si>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</si>
  <si>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</si>
  <si>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</si>
  <si>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</si>
  <si>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</si>
  <si>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</si>
  <si>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</si>
  <si>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</si>
  <si>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</si>
  <si>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</si>
  <si>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</si>
  <si>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</si>
  <si>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</si>
  <si>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</si>
  <si>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</si>
  <si>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</si>
  <si>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</si>
  <si>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</si>
  <si>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</si>
  <si>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</si>
  <si>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</si>
  <si>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</si>
  <si>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</si>
  <si>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</si>
  <si>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</si>
  <si>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</si>
  <si>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</si>
  <si>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</si>
  <si>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</si>
  <si>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</si>
  <si>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</si>
  <si>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</si>
  <si>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</si>
  <si>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</si>
  <si>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</si>
  <si>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</si>
  <si>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</si>
  <si>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</si>
  <si>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</si>
  <si>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</si>
  <si>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</si>
  <si>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</si>
  <si>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</si>
  <si>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</si>
  <si>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</si>
  <si>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</si>
  <si>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</si>
  <si>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</si>
  <si>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</si>
  <si>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</si>
  <si>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</si>
  <si>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</si>
  <si>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</si>
  <si>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</si>
  <si>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</si>
  <si>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</si>
  <si>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</si>
  <si>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</si>
  <si>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</si>
  <si>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</si>
  <si>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</si>
  <si>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</si>
  <si>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</si>
  <si>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</si>
  <si>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</si>
  <si>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</si>
  <si>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</si>
  <si>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</si>
  <si>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</si>
  <si>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</si>
  <si>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</si>
  <si>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</si>
  <si>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</si>
  <si>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</si>
  <si>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</si>
  <si>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</si>
  <si>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</si>
  <si>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</si>
  <si>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</si>
  <si>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</si>
  <si>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</si>
  <si>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</si>
  <si>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</si>
  <si>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</si>
  <si>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</si>
  <si>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</si>
  <si>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</si>
  <si>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</si>
  <si>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</si>
  <si>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</si>
  <si>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</si>
  <si>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</si>
  <si>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</si>
  <si>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</si>
  <si>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</si>
  <si>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</si>
  <si>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</si>
  <si>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</si>
  <si>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</si>
  <si>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</si>
  <si>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</si>
  <si>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</si>
  <si>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</si>
  <si>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</si>
  <si>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</si>
  <si>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</si>
  <si>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</si>
  <si>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</si>
  <si>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</si>
  <si>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</si>
  <si>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</si>
  <si>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</si>
  <si>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</si>
  <si>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</si>
  <si>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</si>
  <si>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</si>
  <si>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</si>
  <si>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</si>
  <si>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</si>
  <si>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</si>
  <si>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</si>
  <si>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</si>
  <si>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</si>
  <si>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</si>
  <si>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</si>
  <si>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</si>
  <si>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</si>
  <si>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</si>
  <si>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</si>
  <si>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</si>
  <si>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</si>
  <si>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</si>
  <si>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</si>
  <si>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</si>
  <si>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</si>
  <si>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</si>
  <si>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</si>
  <si>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</si>
  <si>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</si>
  <si>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</si>
  <si>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</si>
  <si>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</si>
  <si>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</si>
  <si>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</si>
  <si>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</si>
  <si>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</si>
  <si>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</si>
  <si>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</si>
  <si>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</si>
  <si>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</si>
  <si>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</si>
  <si>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</si>
  <si>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</si>
  <si>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</si>
  <si>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</si>
  <si>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</si>
  <si>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</si>
  <si>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</si>
  <si>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</si>
  <si>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</si>
  <si>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</si>
  <si>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</si>
  <si>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</si>
  <si>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</si>
  <si>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</si>
  <si>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</si>
  <si>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</si>
  <si>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</si>
  <si>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</si>
  <si>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</si>
  <si>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</si>
  <si>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</si>
  <si>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</si>
  <si>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</si>
  <si>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</si>
  <si>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</si>
  <si>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</si>
  <si>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</si>
  <si>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</si>
  <si>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</si>
  <si>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</si>
  <si>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</si>
  <si>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</si>
  <si>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</si>
  <si>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</si>
  <si>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</si>
  <si>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</si>
  <si>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</si>
  <si>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</si>
  <si>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</si>
  <si>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</si>
  <si>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</si>
  <si>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</si>
  <si>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</si>
  <si>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</si>
  <si>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</si>
  <si>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</si>
  <si>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</si>
  <si>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</si>
  <si>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</si>
  <si>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</si>
  <si>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</si>
  <si>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</si>
  <si>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</si>
  <si>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</si>
  <si>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</si>
  <si>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</si>
  <si>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</si>
  <si>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</si>
  <si>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</si>
  <si>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</si>
  <si>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</si>
  <si>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</si>
  <si>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</si>
  <si>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</si>
  <si>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</si>
  <si>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</si>
  <si>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</si>
  <si>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</si>
  <si>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</si>
  <si>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</si>
  <si>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</si>
  <si>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</si>
  <si>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</si>
  <si>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</si>
  <si>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</si>
  <si>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</si>
  <si>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</si>
  <si>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</si>
  <si>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</si>
  <si>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</si>
  <si>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</si>
  <si>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</si>
  <si>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</si>
  <si>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</si>
  <si>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</si>
  <si>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</si>
  <si>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</si>
  <si>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</si>
  <si>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</si>
  <si>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</si>
  <si>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</si>
  <si>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</si>
  <si>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</si>
  <si>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</si>
  <si>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</si>
  <si>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</si>
  <si>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</si>
  <si>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</si>
  <si>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</si>
  <si>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</si>
  <si>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</si>
  <si>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</si>
  <si>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</si>
  <si>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</si>
  <si>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</si>
  <si>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</si>
  <si>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</si>
  <si>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</si>
  <si>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</si>
  <si>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</si>
  <si>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</si>
  <si>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</si>
  <si>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</si>
  <si>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</si>
  <si>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</si>
  <si>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</si>
  <si>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</si>
  <si>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</si>
  <si>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</si>
  <si>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</si>
  <si>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</si>
  <si>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</si>
  <si>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</si>
  <si>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</si>
  <si>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</si>
  <si>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</si>
  <si>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</si>
  <si>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</si>
  <si>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</si>
  <si>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</si>
  <si>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</si>
  <si>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</si>
  <si>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</si>
  <si>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</si>
  <si>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</si>
  <si>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</si>
  <si>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</si>
  <si>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</si>
  <si>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</si>
  <si>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</si>
  <si>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</si>
  <si>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</si>
  <si>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</si>
  <si>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</si>
  <si>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</si>
  <si>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</si>
  <si>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</si>
  <si>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</si>
  <si>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</si>
  <si>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</si>
  <si>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</si>
  <si>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</si>
  <si>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</si>
  <si>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</si>
  <si>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</si>
  <si>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</si>
  <si>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</si>
  <si>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</si>
  <si>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</si>
  <si>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</si>
  <si>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</si>
  <si>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</si>
  <si>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</si>
  <si>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</si>
  <si>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</si>
  <si>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</si>
  <si>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</si>
  <si>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</si>
  <si>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</si>
  <si>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</si>
  <si>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</si>
  <si>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</si>
  <si>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</si>
  <si>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</si>
  <si>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</si>
  <si>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</si>
  <si>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</si>
  <si>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</si>
  <si>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</si>
  <si>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</si>
  <si>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</si>
  <si>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</si>
  <si>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</si>
  <si>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</si>
  <si>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</si>
  <si>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</si>
  <si>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</si>
  <si>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</si>
  <si>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</si>
  <si>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</si>
  <si>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</si>
  <si>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</si>
  <si>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</si>
  <si>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</si>
  <si>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</si>
  <si>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</si>
  <si>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</si>
  <si>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</si>
  <si>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</si>
  <si>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</si>
  <si>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</si>
  <si>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</si>
  <si>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</si>
  <si>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</si>
  <si>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</si>
  <si>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</si>
  <si>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</si>
  <si>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</si>
  <si>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</si>
  <si>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</si>
  <si>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</si>
  <si>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</si>
  <si>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</si>
  <si>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</si>
  <si>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</si>
  <si>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</si>
  <si>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</si>
  <si>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</si>
  <si>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</si>
  <si>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</si>
  <si>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</si>
  <si>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</si>
  <si>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</si>
  <si>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</si>
  <si>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</si>
  <si>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</si>
  <si>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</si>
  <si>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</si>
  <si>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</si>
  <si>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</si>
  <si>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</si>
  <si>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</si>
  <si>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</si>
  <si>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</si>
  <si>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</si>
  <si>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</si>
  <si>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</si>
  <si>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</si>
  <si>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</si>
  <si>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</si>
  <si>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</si>
  <si>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</si>
  <si>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</si>
  <si>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</si>
  <si>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</si>
  <si>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</si>
  <si>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</si>
  <si>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</si>
  <si>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</si>
  <si>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</si>
  <si>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</si>
  <si>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</si>
  <si>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</si>
  <si>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</si>
  <si>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</si>
  <si>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</si>
  <si>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</si>
  <si>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</si>
  <si>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</si>
  <si>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</si>
  <si>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</si>
  <si>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</si>
  <si>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</si>
  <si>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</si>
  <si>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</si>
  <si>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</si>
  <si>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</si>
  <si>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</si>
  <si>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</si>
  <si>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</si>
  <si>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</si>
  <si>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</si>
  <si>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</si>
  <si>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</si>
  <si>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</si>
  <si>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</si>
  <si>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</si>
  <si>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</si>
  <si>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</si>
  <si>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</si>
  <si>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</si>
  <si>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</si>
  <si>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</si>
  <si>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</si>
  <si>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</si>
  <si>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</si>
  <si>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</si>
  <si>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</si>
  <si>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</si>
  <si>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</si>
  <si>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</si>
  <si>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</si>
  <si>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</si>
  <si>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</si>
  <si>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</si>
  <si>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</si>
  <si>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</si>
  <si>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</si>
  <si>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</si>
  <si>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</si>
  <si>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</si>
  <si>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</si>
  <si>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</si>
  <si>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</si>
  <si>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</si>
  <si>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</si>
  <si>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</si>
  <si>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</si>
  <si>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</si>
  <si>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</si>
  <si>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</si>
  <si>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</si>
  <si>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</si>
  <si>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</si>
  <si>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</si>
  <si>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</si>
  <si>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</si>
  <si>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</si>
  <si>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</si>
  <si>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</si>
  <si>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</si>
  <si>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</si>
  <si>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</si>
  <si>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</si>
  <si>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</si>
  <si>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</si>
  <si>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</si>
  <si>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</si>
  <si>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</si>
  <si>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</si>
  <si>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</si>
  <si>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</si>
  <si>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</si>
  <si>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</si>
  <si>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</si>
  <si>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</si>
  <si>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</si>
  <si>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</si>
  <si>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</si>
  <si>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</si>
  <si>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</si>
  <si>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</si>
  <si>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</si>
  <si>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</si>
  <si>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</si>
  <si>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</si>
  <si>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</si>
  <si>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</si>
  <si>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</si>
  <si>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</si>
  <si>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</si>
  <si>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</si>
  <si>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</si>
  <si>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</si>
  <si>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</si>
  <si>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</si>
  <si>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</si>
  <si>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</si>
  <si>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</si>
  <si>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</si>
  <si>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</si>
  <si>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</si>
  <si>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</si>
  <si>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</si>
  <si>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</si>
  <si>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</si>
  <si>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</si>
  <si>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</si>
  <si>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</si>
  <si>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</si>
  <si>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</si>
  <si>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</si>
  <si>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</si>
  <si>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</si>
  <si>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</si>
  <si>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</si>
  <si>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</si>
  <si>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</si>
  <si>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</si>
  <si>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</si>
  <si>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</si>
  <si>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</si>
  <si>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</si>
  <si>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</si>
  <si>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</si>
  <si>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</si>
  <si>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</si>
  <si>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</si>
  <si>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</si>
  <si>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</si>
  <si>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</si>
  <si>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</si>
  <si>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</si>
  <si>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</si>
  <si>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</si>
  <si>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</si>
  <si>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</si>
  <si>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</si>
  <si>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</si>
  <si>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</si>
  <si>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</si>
  <si>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</si>
  <si>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</si>
  <si>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</si>
  <si>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</si>
  <si>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</si>
  <si>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</si>
  <si>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</si>
  <si>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</si>
  <si>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</si>
  <si>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</si>
  <si>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</si>
  <si>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</si>
  <si>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</si>
  <si>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</si>
  <si>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</si>
  <si>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</si>
  <si>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</si>
  <si>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</si>
  <si>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</si>
  <si>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</si>
  <si>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</si>
  <si>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</si>
  <si>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</si>
  <si>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</si>
  <si>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</si>
  <si>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</si>
  <si>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</si>
  <si>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</si>
  <si>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</si>
  <si>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</si>
  <si>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</si>
  <si>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</si>
  <si>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</si>
  <si>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</si>
  <si>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</si>
  <si>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</si>
  <si>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</si>
  <si>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</si>
  <si>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</si>
  <si>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</si>
  <si>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</si>
  <si>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</si>
  <si>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</si>
  <si>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</si>
  <si>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</si>
  <si>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</si>
  <si>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</si>
  <si>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</si>
  <si>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</si>
  <si>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</si>
  <si>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</si>
  <si>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</si>
  <si>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</si>
  <si>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</si>
  <si>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</si>
  <si>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</si>
  <si>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</si>
  <si>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</si>
  <si>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</si>
  <si>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</si>
  <si>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</si>
  <si>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</si>
  <si>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</si>
  <si>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</si>
  <si>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</si>
  <si>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</si>
  <si>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</si>
  <si>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</si>
  <si>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</si>
  <si>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</si>
  <si>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</si>
  <si>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</si>
  <si>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</si>
  <si>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</si>
  <si>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</si>
  <si>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</si>
  <si>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</si>
  <si>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</si>
  <si>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</si>
  <si>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</si>
  <si>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</si>
  <si>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</si>
  <si>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</si>
  <si>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</si>
  <si>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</si>
  <si>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</si>
  <si>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</si>
  <si>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</si>
  <si>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</si>
  <si>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</si>
  <si>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</si>
  <si>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</si>
  <si>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</si>
  <si>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</si>
  <si>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</si>
  <si>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</si>
  <si>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</si>
  <si>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</si>
  <si>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</si>
  <si>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</si>
  <si>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</si>
  <si>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</si>
  <si>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</si>
  <si>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</si>
  <si>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</si>
  <si>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</si>
  <si>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</si>
  <si>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</si>
  <si>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</si>
  <si>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</si>
  <si>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</si>
  <si>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</si>
  <si>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</si>
  <si>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</si>
  <si>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</si>
  <si>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</si>
  <si>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</si>
  <si>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</si>
  <si>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</si>
  <si>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</si>
  <si>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</si>
  <si>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</si>
  <si>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</si>
  <si>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</si>
  <si>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</si>
  <si>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</si>
  <si>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</si>
  <si>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</si>
  <si>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</si>
  <si>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</si>
  <si>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</si>
  <si>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</si>
  <si>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</si>
  <si>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</si>
  <si>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</si>
  <si>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</si>
  <si>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</si>
  <si>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</si>
  <si>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</si>
  <si>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</si>
  <si>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</si>
  <si>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</si>
  <si>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</si>
  <si>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</si>
  <si>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</si>
  <si>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</si>
  <si>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</si>
  <si>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</si>
  <si>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</si>
  <si>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</si>
  <si>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</si>
  <si>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</si>
  <si>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</si>
  <si>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</si>
  <si>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</si>
  <si>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</si>
  <si>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</si>
  <si>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</si>
  <si>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</si>
  <si>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</si>
  <si>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</si>
  <si>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</si>
  <si>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</si>
  <si>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</si>
  <si>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</si>
  <si>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</si>
  <si>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</si>
  <si>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</si>
  <si>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</si>
  <si>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</si>
  <si>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</si>
  <si>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</si>
  <si>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</si>
  <si>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</si>
  <si>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</si>
  <si>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</si>
  <si>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</si>
  <si>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</si>
  <si>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</si>
  <si>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</si>
  <si>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</si>
  <si>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</si>
  <si>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</si>
  <si>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</si>
  <si>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</si>
  <si>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</si>
  <si>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</si>
  <si>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</si>
  <si>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</si>
  <si>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</si>
  <si>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</si>
  <si>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</si>
  <si>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</si>
  <si>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</si>
  <si>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</si>
  <si>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</si>
  <si>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</si>
  <si>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</si>
  <si>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</si>
  <si>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</si>
  <si>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</si>
  <si>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</si>
  <si>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</si>
  <si>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</si>
  <si>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</si>
  <si>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</si>
  <si>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</si>
  <si>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</si>
  <si>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</si>
  <si>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</si>
  <si>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</si>
  <si>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</si>
  <si>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</si>
  <si>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</si>
  <si>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</si>
  <si>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</si>
  <si>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</si>
  <si>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</si>
  <si>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</si>
  <si>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</si>
  <si>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</si>
  <si>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</si>
  <si>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</si>
  <si>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</si>
  <si>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</si>
  <si>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</si>
  <si>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</si>
  <si>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</si>
  <si>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</si>
  <si>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</si>
  <si>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</si>
  <si>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</si>
  <si>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</si>
  <si>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</si>
  <si>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</si>
  <si>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</si>
  <si>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</si>
  <si>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</si>
  <si>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</si>
  <si>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</si>
  <si>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</si>
  <si>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</si>
  <si>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</si>
  <si>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</si>
  <si>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</si>
  <si>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</si>
  <si>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</si>
  <si>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</si>
  <si>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</si>
  <si>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</si>
  <si>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</si>
  <si>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</si>
  <si>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</si>
  <si>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</si>
  <si>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</si>
  <si>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</si>
  <si>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</si>
  <si>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</si>
  <si>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</si>
  <si>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</si>
  <si>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</si>
  <si>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</si>
  <si>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</si>
  <si>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</si>
  <si>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</si>
  <si>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</si>
  <si>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</si>
  <si>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</si>
  <si>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</si>
  <si>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</si>
  <si>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</si>
  <si>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</si>
  <si>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</si>
  <si>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</si>
  <si>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</si>
  <si>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</si>
  <si>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</si>
  <si>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</si>
  <si>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</si>
  <si>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</si>
  <si>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</si>
  <si>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</si>
  <si>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</si>
  <si>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</si>
  <si>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</si>
  <si>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</si>
  <si>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</si>
  <si>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</si>
  <si>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</si>
  <si>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</si>
  <si>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</si>
  <si>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</si>
  <si>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</si>
  <si>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</si>
  <si>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</si>
  <si>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</si>
  <si>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</si>
  <si>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</si>
  <si>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</si>
  <si>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</si>
  <si>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</si>
  <si>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</si>
  <si>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</si>
  <si>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</si>
  <si>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</si>
  <si>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</si>
  <si>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</si>
  <si>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</si>
  <si>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</si>
  <si>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</si>
  <si>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</si>
  <si>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</si>
  <si>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</si>
  <si>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</si>
  <si>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</si>
  <si>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</si>
  <si>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</si>
  <si>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</si>
  <si>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</si>
  <si>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</si>
  <si>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</si>
  <si>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</si>
  <si>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</si>
  <si>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</si>
  <si>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</si>
  <si>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</si>
  <si>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</si>
  <si>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</si>
  <si>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</si>
  <si>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</si>
  <si>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</si>
  <si>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</si>
  <si>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</si>
  <si>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</si>
  <si>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</si>
  <si>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</si>
  <si>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</si>
  <si>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</si>
  <si>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</si>
  <si>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</si>
  <si>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</si>
  <si>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</si>
  <si>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</si>
  <si>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</si>
  <si>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</si>
  <si>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</si>
  <si>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</si>
  <si>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</si>
  <si>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</si>
  <si>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</si>
  <si>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</si>
  <si>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</si>
  <si>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</si>
  <si>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</si>
  <si>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</si>
  <si>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</si>
  <si>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</si>
  <si>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</si>
  <si>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</si>
  <si>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</si>
  <si>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</si>
  <si>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</si>
  <si>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</si>
  <si>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</si>
  <si>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</si>
  <si>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</si>
  <si>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</si>
  <si>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</si>
  <si>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</si>
  <si>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</si>
  <si>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</si>
  <si>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</si>
  <si>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</si>
  <si>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</si>
  <si>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</si>
  <si>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</si>
  <si>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</si>
  <si>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</si>
  <si>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</si>
  <si>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</si>
  <si>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</si>
  <si>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</si>
  <si>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</si>
  <si>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</si>
  <si>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</si>
  <si>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</si>
  <si>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</si>
  <si>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</si>
  <si>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</si>
  <si>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</si>
  <si>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</si>
  <si>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</si>
  <si>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</si>
  <si>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</si>
  <si>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</si>
  <si>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</si>
  <si>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</si>
  <si>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</si>
  <si>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</si>
  <si>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</si>
  <si>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</si>
  <si>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</si>
  <si>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</si>
  <si>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</si>
  <si>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</si>
  <si>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</si>
  <si>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</si>
  <si>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</si>
  <si>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</si>
  <si>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</si>
  <si>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</si>
  <si>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</si>
  <si>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</si>
  <si>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</si>
  <si>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</si>
  <si>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</si>
  <si>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</si>
  <si>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</si>
  <si>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</si>
  <si>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</si>
  <si>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</si>
  <si>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</si>
  <si>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</si>
  <si>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</si>
  <si>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</si>
  <si>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</si>
  <si>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</si>
  <si>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</si>
  <si>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</si>
  <si>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</si>
  <si>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</si>
  <si>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</si>
  <si>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</si>
  <si>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</si>
  <si>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</si>
  <si>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</si>
  <si>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</si>
  <si>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</si>
  <si>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</si>
  <si>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</si>
  <si>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</si>
  <si>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</si>
  <si>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</si>
  <si>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</si>
  <si>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</si>
  <si>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</si>
  <si>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</si>
  <si>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</si>
  <si>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</si>
  <si>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</si>
  <si>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</si>
  <si>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</si>
  <si>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</si>
  <si>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</si>
  <si>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</si>
  <si>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</si>
  <si>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</si>
  <si>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</si>
  <si>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</si>
  <si>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</si>
  <si>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</si>
  <si>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</si>
  <si>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</si>
  <si>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</si>
  <si>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</si>
  <si>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</si>
  <si>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</si>
  <si>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</si>
  <si>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</si>
  <si>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</si>
  <si>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</si>
  <si>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</si>
  <si>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</si>
  <si>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</si>
  <si>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</si>
  <si>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</si>
  <si>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</si>
  <si>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</si>
  <si>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</si>
  <si>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</si>
  <si>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</si>
  <si>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</si>
  <si>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</si>
  <si>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</si>
  <si>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</si>
  <si>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</si>
  <si>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</si>
  <si>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</si>
  <si>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</si>
  <si>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</si>
  <si>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</si>
  <si>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</si>
  <si>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</si>
  <si>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</si>
  <si>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</si>
  <si>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</si>
  <si>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</si>
  <si>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</si>
  <si>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</si>
  <si>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</si>
  <si>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</si>
  <si>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</si>
  <si>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</si>
  <si>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</si>
  <si>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</si>
  <si>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</si>
  <si>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</si>
  <si>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</si>
  <si>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</si>
  <si>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</si>
  <si>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</si>
  <si>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</si>
  <si>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</si>
  <si>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</si>
  <si>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</si>
  <si>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</si>
  <si>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</si>
  <si>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</si>
  <si>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</si>
  <si>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</si>
  <si>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</si>
  <si>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</si>
  <si>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</si>
  <si>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</si>
  <si>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</si>
  <si>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</si>
  <si>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</si>
  <si>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</si>
  <si>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</si>
  <si>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</si>
  <si>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</si>
  <si>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</si>
  <si>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</si>
  <si>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</si>
  <si>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</si>
  <si>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</si>
  <si>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</si>
  <si>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</si>
  <si>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</si>
  <si>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</si>
  <si>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</si>
  <si>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</si>
  <si>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</si>
  <si>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</si>
  <si>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</si>
  <si>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</si>
  <si>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</si>
  <si>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</si>
  <si>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</si>
  <si>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</si>
  <si>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</si>
  <si>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</si>
  <si>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</si>
  <si>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</si>
  <si>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</si>
  <si>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</si>
  <si>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</si>
  <si>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</si>
  <si>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</si>
  <si>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</si>
  <si>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</si>
  <si>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</si>
  <si>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</si>
  <si>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</si>
  <si>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</si>
  <si>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</si>
  <si>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</si>
  <si>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</si>
  <si>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</si>
  <si>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</si>
  <si>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</si>
  <si>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</si>
  <si>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</si>
  <si>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</si>
  <si>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</si>
  <si>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</si>
  <si>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</si>
  <si>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</si>
  <si>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</si>
  <si>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</si>
  <si>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</si>
  <si>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</si>
  <si>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</si>
  <si>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</si>
  <si>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</si>
  <si>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</si>
  <si>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</si>
  <si>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</si>
  <si>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</si>
  <si>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</si>
  <si>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</si>
  <si>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</si>
  <si>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</si>
  <si>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</si>
  <si>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</si>
  <si>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</si>
  <si>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</si>
  <si>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</si>
  <si>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</si>
  <si>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</si>
  <si>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</si>
  <si>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</si>
  <si>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</si>
  <si>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</si>
  <si>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</si>
  <si>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</si>
  <si>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</si>
  <si>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</si>
  <si>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</si>
  <si>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</si>
  <si>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</si>
  <si>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</si>
  <si>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</si>
  <si>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</si>
  <si>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</si>
  <si>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</si>
  <si>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</si>
  <si>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</si>
  <si>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</si>
  <si>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</si>
  <si>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</si>
  <si>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</si>
  <si>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</si>
  <si>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</si>
  <si>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</si>
  <si>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</si>
  <si>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</si>
  <si>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</si>
  <si>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</si>
  <si>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</si>
  <si>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</si>
  <si>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</si>
  <si>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</si>
  <si>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</si>
  <si>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</si>
  <si>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</si>
  <si>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</si>
  <si>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</si>
  <si>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</si>
  <si>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</si>
  <si>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</si>
  <si>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</si>
  <si>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</si>
  <si>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</si>
  <si>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</si>
  <si>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</si>
  <si>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</si>
  <si>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</si>
  <si>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</si>
  <si>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</si>
  <si>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</si>
  <si>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</si>
  <si>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</si>
  <si>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</si>
  <si>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</si>
  <si>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</si>
  <si>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</si>
  <si>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</si>
  <si>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</si>
  <si>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</si>
  <si>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</si>
  <si>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</si>
  <si>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</si>
  <si>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</si>
  <si>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</si>
  <si>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</si>
  <si>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</si>
  <si>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</si>
  <si>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</si>
  <si>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</si>
  <si>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</si>
  <si>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</si>
  <si>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</si>
  <si>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</si>
  <si>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</si>
  <si>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</si>
  <si>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</si>
  <si>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</si>
  <si>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</si>
  <si>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</si>
  <si>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</si>
  <si>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</si>
  <si>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</si>
  <si>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</si>
  <si>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</si>
  <si>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</si>
  <si>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</si>
  <si>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</si>
  <si>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</si>
  <si>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</si>
  <si>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</si>
  <si>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</si>
  <si>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</si>
  <si>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</si>
  <si>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</si>
  <si>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</si>
  <si>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</si>
  <si>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</si>
  <si>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</si>
  <si>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</si>
  <si>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</si>
  <si>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</si>
  <si>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</si>
  <si>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</si>
  <si>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</si>
  <si>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</si>
  <si>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</si>
  <si>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</si>
  <si>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</si>
  <si>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</si>
  <si>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</si>
  <si>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</si>
  <si>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</si>
  <si>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</si>
  <si>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</si>
  <si>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</si>
  <si>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</si>
  <si>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</si>
  <si>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</si>
  <si>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</si>
  <si>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</si>
  <si>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</si>
  <si>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</si>
  <si>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</si>
  <si>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</si>
  <si>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</si>
  <si>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</si>
  <si>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</si>
  <si>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</si>
  <si>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</si>
  <si>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</si>
  <si>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</si>
  <si>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</si>
  <si>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</si>
  <si>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</si>
  <si>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</si>
  <si>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</si>
  <si>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</si>
  <si>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</si>
  <si>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</si>
  <si>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</si>
  <si>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</si>
  <si>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</si>
  <si>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</si>
  <si>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</si>
  <si>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</si>
  <si>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</si>
  <si>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</si>
  <si>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</si>
  <si>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</si>
  <si>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</si>
  <si>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</si>
  <si>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</si>
  <si>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</si>
  <si>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</si>
  <si>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</si>
  <si>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</si>
  <si>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</si>
  <si>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</si>
  <si>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</si>
  <si>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</si>
  <si>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</si>
  <si>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</si>
  <si>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</si>
  <si>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</si>
  <si>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</si>
  <si>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</si>
  <si>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</si>
  <si>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</si>
  <si>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</si>
  <si>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</si>
  <si>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</si>
  <si>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</si>
  <si>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</si>
  <si>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</si>
  <si>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</si>
  <si>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</si>
  <si>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</si>
  <si>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</si>
  <si>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</si>
  <si>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</si>
  <si>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</si>
  <si>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</si>
  <si>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</si>
  <si>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</si>
  <si>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</si>
  <si>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</si>
  <si>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</si>
  <si>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</si>
  <si>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</si>
  <si>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</si>
  <si>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</si>
  <si>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</si>
  <si>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</si>
  <si>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</si>
  <si>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</si>
  <si>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</si>
  <si>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</si>
  <si>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</si>
  <si>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</si>
  <si>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</si>
  <si>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</si>
  <si>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</si>
  <si>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</si>
  <si>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</si>
  <si>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</si>
  <si>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</si>
  <si>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</si>
  <si>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</si>
  <si>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</si>
  <si>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</si>
  <si>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</si>
  <si>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</si>
  <si>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</si>
  <si>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</si>
  <si>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</si>
  <si>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</si>
  <si>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</si>
  <si>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</si>
  <si>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</si>
  <si>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</si>
  <si>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</si>
  <si>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</si>
  <si>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</si>
  <si>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</si>
  <si>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</si>
  <si>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</si>
  <si>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</si>
  <si>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</si>
  <si>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</si>
  <si>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</si>
  <si>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</si>
  <si>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</si>
  <si>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</si>
  <si>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</si>
  <si>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</si>
  <si>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</si>
  <si>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</si>
  <si>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</si>
  <si>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</si>
  <si>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</si>
  <si>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</si>
  <si>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</si>
  <si>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</si>
  <si>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</si>
  <si>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</si>
  <si>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</si>
  <si>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</si>
  <si>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</si>
  <si>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</si>
  <si>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</si>
  <si>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</si>
  <si>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</si>
  <si>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</si>
  <si>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</si>
  <si>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</si>
  <si>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</si>
  <si>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</si>
  <si>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</si>
  <si>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</si>
  <si>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</si>
  <si>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</si>
  <si>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</si>
  <si>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</si>
  <si>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</si>
  <si>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</si>
  <si>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</si>
  <si>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</si>
  <si>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</si>
  <si>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</si>
  <si>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</si>
  <si>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</si>
  <si>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</si>
  <si>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</si>
  <si>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</si>
  <si>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</si>
  <si>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</si>
  <si>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</si>
  <si>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</si>
  <si>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</si>
  <si>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</si>
  <si>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</si>
  <si>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</si>
  <si>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</si>
  <si>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</si>
  <si>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</si>
  <si>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</si>
  <si>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</si>
  <si>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</si>
  <si>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</si>
  <si>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</si>
  <si>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</si>
  <si>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</si>
  <si>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</si>
  <si>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</si>
  <si>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</si>
  <si>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</si>
  <si>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</si>
  <si>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</si>
  <si>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</si>
  <si>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</si>
  <si>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</si>
  <si>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</si>
  <si>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</si>
  <si>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</si>
  <si>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</si>
  <si>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</si>
  <si>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</si>
  <si>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</si>
  <si>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</si>
  <si>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</si>
  <si>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</si>
  <si>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</si>
  <si>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</si>
  <si>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</si>
  <si>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</si>
  <si>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</si>
  <si>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</si>
  <si>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</si>
  <si>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</si>
  <si>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</si>
  <si>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</si>
  <si>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</si>
  <si>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</si>
  <si>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</si>
  <si>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</si>
  <si>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</si>
  <si>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</si>
  <si>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</si>
  <si>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</si>
  <si>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</si>
  <si>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</si>
  <si>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</si>
  <si>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</si>
  <si>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</si>
  <si>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</si>
  <si>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</si>
  <si>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</si>
  <si>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</si>
  <si>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</si>
  <si>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</si>
  <si>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</si>
  <si>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</si>
  <si>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</si>
  <si>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</si>
  <si>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</si>
  <si>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</si>
  <si>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</si>
  <si>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</si>
  <si>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</si>
  <si>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</si>
  <si>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</si>
  <si>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</si>
  <si>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</si>
  <si>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</si>
  <si>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</si>
  <si>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</si>
  <si>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</si>
  <si>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</si>
  <si>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</si>
  <si>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</si>
  <si>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</si>
  <si>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</si>
  <si>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</si>
  <si>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</si>
  <si>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</si>
  <si>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</si>
  <si>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</si>
  <si>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</si>
  <si>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</si>
  <si>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</si>
  <si>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</si>
  <si>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</si>
  <si>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</si>
  <si>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</si>
  <si>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</si>
  <si>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</si>
  <si>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</si>
  <si>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</si>
  <si>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</si>
  <si>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</si>
  <si>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</si>
  <si>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</si>
  <si>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</si>
  <si>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</si>
  <si>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</si>
  <si>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</si>
  <si>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</si>
  <si>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</si>
  <si>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</si>
  <si>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</si>
  <si>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</si>
  <si>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</si>
  <si>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</si>
  <si>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</si>
  <si>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</si>
  <si>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</si>
  <si>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</si>
  <si>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</si>
  <si>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</si>
  <si>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</si>
  <si>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</si>
  <si>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</si>
  <si>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</si>
  <si>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</si>
  <si>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</si>
  <si>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</si>
  <si>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</si>
  <si>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</si>
  <si>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</si>
  <si>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</si>
  <si>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</si>
  <si>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</si>
  <si>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</si>
  <si>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</si>
  <si>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</si>
  <si>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</si>
  <si>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</si>
  <si>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</si>
  <si>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</si>
  <si>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</si>
  <si>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</si>
  <si>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</si>
  <si>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</si>
  <si>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</si>
  <si>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</si>
  <si>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</si>
  <si>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</si>
  <si>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</si>
  <si>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</si>
  <si>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</si>
  <si>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</si>
  <si>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</si>
  <si>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</si>
  <si>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</si>
  <si>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</si>
  <si>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</si>
  <si>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</si>
  <si>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</si>
  <si>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</si>
  <si>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</si>
  <si>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</si>
  <si>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</si>
  <si>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</si>
  <si>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</si>
  <si>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</si>
  <si>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</si>
  <si>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</si>
  <si>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</si>
  <si>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</si>
  <si>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</si>
  <si>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</si>
  <si>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</si>
  <si>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</si>
  <si>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</si>
  <si>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</si>
  <si>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</si>
  <si>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</si>
  <si>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</si>
  <si>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</si>
  <si>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</si>
  <si>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</si>
  <si>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</si>
  <si>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</si>
  <si>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</si>
  <si>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</si>
  <si>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</si>
  <si>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</si>
  <si>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</si>
  <si>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</si>
  <si>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</si>
  <si>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</si>
  <si>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</si>
  <si>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</si>
  <si>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</si>
  <si>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</si>
  <si>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</si>
  <si>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</si>
  <si>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</si>
  <si>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</si>
  <si>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</si>
  <si>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</si>
  <si>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</si>
  <si>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</si>
  <si>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</si>
  <si>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</si>
  <si>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</si>
  <si>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</si>
  <si>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</si>
  <si>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</si>
  <si>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</si>
  <si>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</si>
  <si>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</si>
  <si>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</si>
  <si>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</si>
  <si>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</si>
  <si>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</si>
  <si>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</si>
  <si>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</si>
  <si>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</si>
  <si>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</si>
  <si>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</si>
  <si>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</si>
  <si>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</si>
  <si>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</si>
  <si>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</si>
  <si>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</si>
  <si>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</si>
  <si>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</si>
  <si>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</si>
  <si>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</si>
  <si>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</si>
  <si>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</si>
  <si>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</si>
  <si>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</si>
  <si>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</si>
  <si>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</si>
  <si>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</si>
  <si>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</si>
  <si>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</si>
  <si>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</si>
  <si>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</si>
  <si>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</si>
  <si>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</si>
  <si>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</si>
  <si>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</si>
  <si>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</si>
  <si>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</si>
  <si>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</si>
  <si>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</si>
  <si>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</si>
  <si>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</si>
  <si>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</si>
  <si>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</si>
  <si>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</si>
  <si>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</si>
  <si>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</si>
  <si>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</si>
  <si>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</si>
  <si>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</si>
  <si>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</si>
  <si>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</si>
  <si>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</si>
  <si>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</si>
  <si>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</si>
  <si>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</si>
  <si>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</si>
  <si>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</si>
  <si>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</si>
  <si>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</si>
  <si>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</si>
  <si>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</si>
  <si>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</si>
  <si>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</si>
  <si>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</si>
  <si>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</si>
  <si>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</si>
  <si>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</si>
  <si>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</si>
  <si>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</si>
  <si>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</si>
  <si>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</si>
  <si>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</si>
  <si>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</si>
  <si>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</si>
  <si>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</si>
  <si>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</si>
  <si>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</si>
  <si>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</si>
  <si>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</si>
  <si>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</si>
  <si>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</si>
  <si>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</si>
  <si>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</si>
  <si>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</si>
  <si>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</si>
  <si>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</si>
  <si>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</si>
  <si>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</si>
  <si>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</si>
  <si>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</si>
  <si>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</si>
  <si>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</si>
  <si>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</si>
  <si>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</si>
  <si>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</si>
  <si>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</si>
  <si>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</si>
  <si>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</si>
  <si>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</si>
  <si>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</si>
  <si>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</si>
  <si>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</si>
  <si>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</si>
  <si>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</si>
  <si>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</si>
  <si>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</si>
  <si>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</si>
  <si>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</si>
  <si>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</si>
  <si>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</si>
  <si>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</si>
  <si>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</si>
  <si>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</si>
  <si>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</si>
  <si>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</si>
  <si>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</si>
  <si>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</si>
  <si>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</si>
  <si>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</si>
  <si>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</si>
  <si>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</si>
  <si>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</si>
  <si>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</si>
  <si>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</si>
  <si>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</si>
  <si>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</si>
  <si>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</si>
  <si>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</si>
  <si>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</si>
  <si>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</si>
  <si>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</si>
  <si>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</si>
  <si>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</si>
  <si>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</si>
  <si>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</si>
  <si>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</si>
  <si>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</si>
  <si>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</si>
  <si>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</si>
  <si>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</si>
  <si>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</si>
  <si>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</si>
  <si>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</si>
  <si>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</si>
  <si>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</si>
  <si>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</si>
  <si>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</si>
  <si>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</si>
  <si>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</si>
  <si>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</si>
  <si>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</si>
  <si>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</si>
  <si>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</si>
  <si>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</si>
  <si>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</si>
  <si>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</si>
  <si>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</si>
  <si>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</si>
  <si>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</si>
  <si>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</si>
  <si>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</si>
  <si>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</si>
  <si>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</si>
  <si>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</si>
  <si>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</si>
  <si>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</si>
  <si>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</si>
  <si>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</si>
  <si>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</si>
  <si>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</si>
  <si>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</si>
  <si>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</si>
  <si>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</si>
  <si>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</si>
  <si>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</si>
  <si>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</si>
  <si>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</si>
  <si>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</si>
  <si>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</si>
  <si>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</si>
  <si>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</si>
  <si>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</si>
  <si>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</si>
  <si>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</si>
  <si>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</si>
  <si>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</si>
  <si>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</si>
  <si>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</si>
  <si>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</si>
  <si>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</si>
  <si>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</si>
  <si>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</si>
  <si>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</si>
  <si>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</si>
  <si>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</si>
  <si>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</si>
  <si>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</si>
  <si>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</si>
  <si>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</si>
  <si>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</si>
  <si>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</si>
  <si>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</si>
  <si>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</si>
  <si>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</si>
  <si>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</si>
  <si>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</si>
  <si>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</si>
  <si>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</si>
  <si>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</si>
  <si>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</si>
  <si>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</si>
  <si>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</si>
  <si>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</si>
  <si>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</si>
  <si>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</si>
  <si>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</si>
  <si>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</si>
  <si>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</si>
  <si>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</si>
  <si>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</si>
  <si>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</si>
  <si>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</si>
  <si>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</si>
  <si>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</si>
  <si>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</si>
  <si>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</si>
  <si>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</si>
  <si>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</si>
  <si>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</si>
  <si>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</si>
  <si>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</si>
  <si>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</si>
  <si>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</si>
  <si>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</si>
  <si>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</si>
  <si>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</si>
  <si>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</si>
  <si>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</si>
  <si>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</si>
  <si>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</si>
  <si>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</si>
  <si>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</si>
  <si>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</si>
  <si>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</si>
  <si>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</si>
  <si>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</si>
  <si>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</si>
  <si>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</si>
  <si>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</si>
  <si>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</si>
  <si>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</si>
  <si>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</si>
  <si>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</si>
  <si>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</si>
  <si>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</si>
  <si>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</si>
  <si>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</si>
  <si>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</si>
  <si>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</si>
  <si>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</si>
  <si>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</si>
  <si>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</si>
  <si>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</si>
  <si>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</si>
  <si>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</si>
  <si>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</si>
  <si>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</si>
  <si>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</si>
  <si>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</si>
  <si>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</si>
  <si>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</si>
  <si>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</si>
  <si>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</si>
  <si>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</si>
  <si>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</si>
  <si>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</si>
  <si>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</si>
  <si>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</si>
  <si>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</si>
  <si>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</si>
  <si>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</si>
  <si>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</si>
  <si>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</si>
  <si>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</si>
  <si>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</si>
  <si>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</si>
  <si>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</si>
  <si>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</si>
  <si>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</si>
  <si>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</si>
  <si>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</si>
  <si>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</si>
  <si>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</si>
  <si>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</si>
  <si>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</si>
  <si>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</si>
  <si>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</si>
  <si>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</si>
  <si>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</si>
  <si>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</si>
  <si>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</si>
  <si>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</si>
  <si>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</si>
  <si>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</si>
  <si>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</si>
  <si>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</si>
  <si>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</si>
  <si>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</si>
  <si>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</si>
  <si>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</si>
  <si>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</si>
  <si>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</si>
  <si>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</si>
  <si>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</si>
  <si>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</si>
  <si>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</si>
  <si>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</si>
  <si>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</si>
  <si>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</si>
  <si>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</si>
  <si>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</si>
  <si>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</si>
  <si>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</si>
  <si>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</si>
  <si>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</si>
  <si>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</si>
  <si>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</si>
  <si>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</si>
  <si>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</si>
  <si>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</si>
  <si>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</si>
  <si>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</si>
  <si>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</si>
  <si>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</si>
  <si>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</si>
  <si>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</si>
  <si>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</si>
  <si>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</si>
  <si>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</si>
  <si>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</si>
  <si>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</si>
  <si>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</si>
  <si>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</si>
  <si>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</si>
  <si>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</si>
  <si>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</si>
  <si>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</si>
  <si>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</si>
  <si>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</si>
  <si>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</si>
  <si>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</si>
  <si>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</si>
  <si>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</si>
  <si>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</si>
  <si>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</si>
  <si>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</si>
  <si>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</si>
  <si>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</si>
  <si>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</si>
  <si>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</si>
  <si>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</si>
  <si>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</si>
  <si>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</si>
  <si>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</si>
  <si>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</si>
  <si>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</si>
  <si>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</si>
  <si>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</si>
  <si>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</si>
  <si>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</si>
  <si>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</si>
  <si>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</si>
  <si>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</si>
  <si>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</si>
  <si>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</si>
  <si>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</si>
  <si>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</si>
  <si>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</si>
  <si>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</si>
  <si>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</si>
  <si>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</si>
  <si>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</si>
  <si>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</si>
  <si>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</si>
  <si>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</si>
  <si>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</si>
  <si>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</si>
  <si>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</si>
  <si>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</si>
  <si>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</si>
  <si>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</si>
  <si>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</si>
  <si>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</si>
  <si>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</si>
  <si>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</si>
  <si>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</si>
  <si>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</si>
  <si>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</si>
  <si>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</si>
  <si>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</si>
  <si>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</si>
  <si>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</si>
  <si>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</si>
  <si>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</si>
  <si>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</si>
  <si>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</si>
  <si>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</si>
  <si>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</si>
  <si>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</si>
  <si>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</si>
  <si>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</si>
  <si>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</si>
  <si>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</si>
  <si>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</si>
  <si>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</si>
  <si>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</si>
  <si>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</si>
  <si>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</si>
  <si>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</si>
  <si>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</si>
  <si>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</si>
  <si>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</si>
  <si>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</si>
  <si>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</si>
  <si>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</si>
  <si>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</si>
  <si>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</si>
  <si>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</si>
  <si>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</si>
  <si>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</si>
  <si>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</si>
  <si>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</si>
  <si>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</si>
  <si>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</si>
  <si>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</si>
  <si>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</si>
  <si>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</si>
  <si>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</si>
  <si>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</si>
  <si>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</si>
  <si>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</si>
  <si>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</si>
  <si>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</si>
  <si>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</si>
  <si>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</si>
  <si>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</si>
  <si>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</si>
  <si>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</si>
  <si>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</si>
  <si>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</si>
  <si>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</si>
  <si>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</si>
  <si>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</si>
  <si>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</si>
  <si>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</si>
  <si>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</si>
  <si>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</si>
  <si>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</si>
  <si>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</si>
  <si>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</si>
  <si>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</si>
  <si>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</si>
  <si>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</si>
  <si>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</si>
  <si>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</si>
  <si>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</si>
  <si>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</si>
  <si>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</si>
  <si>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</si>
  <si>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</si>
  <si>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</si>
  <si>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</si>
  <si>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</si>
  <si>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</si>
  <si>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</si>
  <si>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</si>
  <si>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</si>
  <si>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</si>
  <si>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</si>
  <si>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</si>
  <si>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</si>
  <si>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</si>
  <si>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</si>
  <si>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</si>
  <si>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</si>
  <si>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</si>
  <si>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</si>
  <si>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</si>
  <si>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</si>
  <si>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</si>
  <si>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</si>
  <si>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</si>
  <si>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</si>
  <si>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</si>
  <si>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</si>
  <si>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</si>
  <si>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</si>
  <si>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</si>
  <si>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</si>
  <si>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</si>
  <si>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</si>
  <si>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</si>
  <si>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</si>
  <si>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</si>
  <si>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</si>
  <si>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</si>
  <si>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</si>
  <si>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</si>
  <si>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</si>
  <si>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</si>
  <si>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</si>
  <si>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</si>
  <si>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</si>
  <si>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</si>
  <si>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</si>
  <si>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</si>
  <si>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</si>
  <si>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</si>
  <si>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</si>
  <si>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</si>
  <si>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</si>
  <si>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</si>
  <si>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</si>
  <si>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</si>
  <si>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</si>
  <si>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</si>
  <si>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</si>
  <si>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</si>
  <si>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</si>
  <si>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</si>
  <si>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</si>
  <si>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</si>
  <si>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</si>
  <si>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</si>
  <si>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</si>
  <si>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</si>
  <si>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</si>
  <si>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</si>
  <si>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</si>
  <si>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</si>
  <si>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</si>
  <si>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</si>
  <si>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</si>
  <si>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</si>
  <si>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</si>
  <si>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</si>
  <si>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</si>
  <si>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</si>
  <si>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</si>
  <si>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</si>
  <si>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</si>
  <si>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</si>
  <si>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</si>
  <si>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</si>
  <si>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</si>
  <si>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</si>
  <si>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</si>
  <si>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</si>
  <si>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</si>
  <si>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</si>
  <si>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</si>
  <si>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</si>
  <si>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</si>
  <si>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</si>
  <si>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</si>
  <si>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</si>
  <si>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</si>
  <si>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</si>
  <si>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</si>
  <si>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</si>
  <si>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</si>
  <si>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</si>
  <si>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</si>
  <si>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</si>
  <si>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</si>
  <si>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</si>
  <si>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</si>
  <si>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</si>
  <si>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</si>
  <si>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</si>
  <si>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</si>
  <si>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</si>
  <si>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</si>
  <si>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</si>
  <si>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</si>
  <si>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</si>
  <si>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</si>
  <si>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</si>
  <si>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</si>
  <si>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</si>
  <si>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</si>
  <si>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</si>
  <si>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</si>
  <si>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</si>
  <si>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</si>
  <si>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</si>
  <si>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</si>
  <si>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</si>
  <si>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</si>
  <si>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</si>
  <si>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</si>
  <si>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</si>
  <si>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</si>
  <si>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</si>
  <si>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</si>
  <si>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</si>
  <si>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</si>
  <si>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</si>
  <si>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</si>
  <si>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</si>
  <si>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</si>
  <si>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</si>
  <si>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</si>
  <si>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</si>
  <si>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</si>
  <si>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</si>
  <si>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</si>
  <si>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</si>
  <si>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</si>
  <si>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</si>
  <si>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</si>
  <si>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</si>
  <si>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</si>
  <si>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</si>
  <si>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</si>
  <si>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</si>
  <si>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</si>
  <si>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</si>
  <si>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</si>
  <si>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</si>
  <si>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</si>
  <si>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</si>
  <si>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</si>
  <si>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</si>
  <si>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</si>
  <si>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</si>
  <si>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</si>
  <si>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</si>
  <si>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</si>
  <si>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</si>
  <si>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</si>
  <si>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</si>
  <si>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</si>
  <si>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</si>
  <si>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</si>
  <si>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</si>
  <si>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</si>
  <si>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</si>
  <si>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</si>
  <si>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</si>
  <si>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</si>
  <si>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</si>
  <si>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</si>
  <si>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</si>
  <si>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</si>
  <si>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</si>
  <si>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</si>
  <si>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</si>
  <si>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</si>
  <si>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</si>
  <si>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</si>
  <si>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</si>
  <si>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</si>
  <si>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</si>
  <si>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</si>
  <si>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</si>
  <si>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</si>
  <si>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</si>
  <si>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</si>
  <si>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</si>
  <si>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</si>
  <si>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</si>
  <si>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</si>
  <si>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</si>
  <si>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</si>
  <si>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</si>
  <si>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</si>
  <si>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</si>
  <si>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</si>
  <si>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</si>
  <si>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</si>
  <si>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</si>
  <si>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</si>
  <si>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</si>
  <si>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</si>
  <si>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</si>
  <si>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</si>
  <si>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</si>
  <si>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</si>
  <si>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</si>
  <si>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</si>
  <si>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</si>
  <si>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</si>
  <si>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</si>
  <si>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</si>
  <si>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</si>
  <si>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</si>
  <si>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</si>
  <si>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</si>
  <si>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</si>
  <si>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</si>
  <si>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</si>
  <si>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</si>
  <si>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</si>
  <si>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</si>
  <si>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</si>
  <si>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</si>
  <si>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</si>
  <si>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</si>
  <si>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</si>
  <si>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</si>
  <si>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</si>
  <si>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</si>
  <si>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</si>
  <si>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</si>
  <si>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</si>
  <si>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</si>
  <si>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</si>
  <si>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</si>
  <si>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</si>
  <si>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</si>
  <si>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</si>
  <si>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</si>
  <si>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</si>
  <si>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</si>
  <si>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</si>
  <si>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</si>
  <si>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</si>
  <si>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</si>
  <si>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</si>
  <si>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</si>
  <si>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</si>
  <si>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</si>
  <si>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</si>
  <si>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</si>
  <si>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</si>
  <si>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</si>
  <si>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</si>
  <si>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</si>
  <si>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</si>
  <si>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</si>
  <si>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</si>
  <si>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</si>
  <si>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</si>
  <si>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</si>
  <si>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</si>
  <si>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</si>
  <si>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</si>
  <si>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</si>
  <si>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</si>
  <si>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</si>
  <si>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</si>
  <si>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</si>
  <si>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</si>
  <si>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</si>
  <si>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</si>
  <si>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</si>
  <si>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</si>
  <si>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</si>
  <si>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</si>
  <si>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</si>
  <si>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</si>
  <si>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</si>
  <si>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</si>
  <si>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</si>
  <si>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</si>
  <si>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</si>
  <si>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</si>
  <si>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</si>
  <si>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</si>
  <si>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</si>
  <si>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</si>
  <si>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</si>
  <si>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</si>
  <si>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</si>
  <si>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</si>
  <si>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</si>
  <si>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</si>
  <si>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</si>
  <si>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</si>
  <si>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</si>
  <si>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</si>
  <si>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</si>
  <si>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</si>
  <si>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</si>
  <si>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</si>
  <si>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</si>
  <si>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</si>
  <si>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</si>
  <si>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</si>
  <si>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</si>
  <si>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</si>
  <si>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</si>
  <si>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</si>
  <si>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</si>
  <si>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</si>
  <si>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</si>
  <si>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</si>
  <si>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</si>
  <si>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</si>
  <si>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</si>
  <si>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</si>
  <si>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</si>
  <si>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</si>
  <si>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</si>
  <si>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</si>
  <si>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</si>
  <si>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</si>
  <si>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</si>
  <si>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</si>
  <si>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</si>
  <si>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</si>
  <si>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</si>
  <si>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</si>
  <si>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</si>
  <si>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</si>
  <si>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</si>
  <si>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</si>
  <si>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</si>
  <si>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</si>
  <si>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</si>
  <si>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</si>
  <si>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</si>
  <si>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</si>
  <si>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</si>
  <si>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</si>
  <si>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</si>
  <si>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</si>
  <si>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</si>
  <si>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</si>
  <si>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</si>
  <si>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</si>
  <si>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</si>
  <si>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</si>
  <si>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</si>
  <si>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</si>
  <si>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</si>
  <si>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</si>
  <si>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</si>
  <si>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</si>
  <si>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</si>
  <si>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</si>
  <si>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</si>
  <si>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</si>
  <si>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</si>
  <si>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</si>
  <si>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</si>
  <si>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</si>
  <si>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</si>
  <si>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</si>
  <si>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</si>
  <si>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</si>
  <si>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</si>
  <si>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</si>
  <si>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</si>
  <si>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</si>
  <si>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</si>
  <si>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</si>
  <si>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</si>
  <si>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</si>
  <si>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</si>
  <si>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</si>
  <si>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</si>
  <si>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</si>
  <si>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</si>
  <si>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</si>
  <si>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</si>
  <si>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</si>
  <si>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</si>
  <si>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</si>
  <si>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</si>
  <si>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</si>
  <si>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</si>
  <si>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</si>
  <si>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</si>
  <si>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</si>
  <si>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</si>
  <si>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</si>
  <si>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</si>
  <si>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</si>
  <si>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</si>
  <si>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</si>
  <si>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</si>
  <si>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</si>
  <si>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</si>
  <si>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</si>
  <si>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</si>
  <si>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</si>
  <si>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</si>
  <si>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</si>
  <si>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</si>
  <si>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</si>
  <si>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</si>
  <si>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</si>
  <si>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</si>
  <si>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</si>
  <si>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</si>
  <si>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</si>
  <si>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</si>
  <si>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</si>
  <si>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</si>
  <si>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</si>
  <si>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</si>
  <si>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</si>
  <si>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</si>
  <si>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</si>
  <si>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</si>
  <si>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</si>
  <si>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</si>
  <si>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</si>
  <si>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</si>
  <si>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</si>
  <si>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</si>
  <si>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</si>
  <si>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</si>
  <si>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</si>
  <si>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</si>
  <si>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</si>
  <si>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</si>
  <si>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</si>
  <si>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</si>
  <si>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</si>
  <si>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</si>
  <si>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</si>
  <si>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</si>
  <si>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</si>
  <si>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</si>
  <si>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</si>
  <si>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</si>
  <si>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</si>
  <si>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</si>
  <si>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</si>
  <si>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</si>
  <si>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</si>
  <si>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</si>
  <si>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</si>
  <si>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</si>
  <si>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</si>
  <si>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</si>
  <si>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</si>
  <si>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</si>
  <si>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</si>
  <si>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</si>
  <si>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</si>
  <si>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</si>
  <si>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</si>
  <si>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</si>
  <si>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</si>
  <si>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</si>
  <si>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</si>
  <si>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</si>
  <si>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</si>
  <si>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</si>
  <si>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</si>
  <si>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</si>
  <si>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</si>
  <si>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</si>
  <si>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</si>
  <si>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</si>
  <si>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</si>
  <si>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</si>
  <si>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</si>
  <si>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</si>
  <si>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</si>
  <si>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</si>
  <si>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</si>
  <si>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</si>
  <si>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</si>
  <si>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</si>
  <si>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</si>
  <si>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</si>
  <si>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</si>
  <si>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</si>
  <si>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</si>
  <si>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</si>
  <si>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</si>
  <si>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</si>
  <si>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</si>
  <si>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</si>
  <si>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</si>
  <si>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</si>
  <si>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</si>
  <si>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</si>
  <si>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</si>
  <si>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</si>
  <si>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</si>
  <si>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</si>
  <si>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</si>
  <si>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</si>
  <si>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</si>
  <si>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</si>
  <si>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</si>
  <si>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</si>
  <si>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</si>
  <si>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</si>
  <si>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</si>
  <si>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</si>
  <si>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</si>
  <si>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</si>
  <si>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</si>
  <si>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</si>
  <si>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</si>
  <si>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</si>
  <si>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</si>
  <si>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</si>
  <si>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</si>
  <si>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</si>
  <si>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</si>
  <si>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</si>
  <si>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</si>
  <si>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</si>
  <si>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</si>
  <si>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</si>
  <si>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</si>
  <si>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</si>
  <si>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</si>
  <si>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</si>
  <si>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</si>
  <si>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</si>
  <si>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</si>
  <si>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</si>
  <si>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</si>
  <si>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</si>
  <si>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</si>
  <si>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</si>
  <si>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</si>
  <si>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</si>
  <si>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</si>
  <si>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</si>
  <si>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</si>
  <si>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</si>
  <si>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</si>
  <si>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</si>
  <si>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</si>
  <si>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</si>
  <si>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</si>
  <si>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</si>
  <si>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</si>
  <si>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</si>
  <si>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</si>
  <si>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</si>
  <si>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</si>
  <si>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</si>
  <si>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</si>
  <si>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</si>
  <si>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</si>
  <si>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</si>
  <si>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</si>
  <si>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</si>
  <si>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</si>
  <si>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</si>
  <si>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</si>
  <si>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</si>
  <si>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</si>
  <si>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</si>
  <si>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</si>
  <si>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</si>
  <si>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</si>
  <si>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</si>
  <si>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</si>
  <si>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</si>
  <si>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</si>
  <si>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</si>
  <si>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</si>
  <si>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</si>
  <si>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</si>
  <si>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</si>
  <si>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</si>
  <si>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</si>
  <si>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</si>
  <si>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</si>
  <si>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</si>
  <si>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</si>
  <si>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</si>
  <si>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</si>
  <si>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</si>
  <si>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</si>
  <si>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</si>
  <si>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</si>
  <si>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</si>
  <si>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</si>
  <si>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</si>
  <si>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</si>
  <si>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</si>
  <si>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</si>
  <si>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</si>
  <si>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</si>
  <si>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</si>
  <si>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</si>
  <si>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</si>
  <si>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</si>
  <si>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</si>
  <si>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</si>
  <si>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</si>
  <si>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</si>
  <si>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</si>
  <si>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</si>
  <si>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</si>
  <si>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</si>
  <si>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</si>
  <si>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</si>
  <si>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</si>
  <si>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</si>
  <si>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</si>
  <si>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</si>
  <si>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</si>
  <si>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</si>
  <si>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</si>
  <si>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</si>
  <si>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</si>
  <si>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</si>
  <si>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</si>
  <si>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</si>
  <si>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</si>
  <si>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</si>
  <si>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</si>
  <si>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</si>
  <si>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</si>
  <si>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</si>
  <si>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</si>
  <si>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</si>
  <si>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</si>
  <si>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</si>
  <si>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</si>
  <si>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</si>
  <si>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</si>
  <si>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</si>
  <si>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</si>
  <si>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</si>
  <si>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</si>
  <si>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</si>
  <si>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</si>
  <si>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</si>
  <si>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</si>
  <si>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</si>
  <si>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</si>
  <si>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</si>
  <si>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</si>
  <si>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</si>
  <si>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</si>
  <si>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</si>
  <si>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</si>
  <si>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</si>
  <si>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</si>
  <si>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</si>
  <si>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</si>
  <si>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</si>
  <si>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</si>
  <si>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</si>
  <si>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</si>
  <si>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</si>
  <si>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</si>
  <si>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</si>
  <si>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</si>
  <si>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</si>
  <si>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</si>
  <si>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</si>
  <si>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</si>
  <si>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</si>
  <si>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</si>
  <si>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</si>
  <si>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</si>
  <si>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</si>
  <si>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</si>
  <si>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</si>
  <si>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</si>
  <si>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</si>
  <si>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</si>
  <si>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</si>
  <si>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</si>
  <si>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</si>
  <si>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</si>
  <si>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</si>
  <si>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</si>
  <si>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</si>
  <si>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</si>
  <si>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</si>
  <si>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</si>
  <si>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</si>
  <si>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</si>
  <si>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</si>
  <si>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</si>
  <si>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</si>
  <si>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</si>
  <si>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</si>
  <si>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</si>
  <si>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</si>
  <si>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</si>
  <si>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</si>
  <si>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</si>
  <si>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</si>
  <si>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</si>
  <si>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</si>
  <si>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</si>
  <si>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</si>
  <si>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</si>
  <si>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</si>
  <si>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</si>
  <si>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</si>
  <si>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</si>
  <si>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</si>
  <si>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</si>
  <si>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</si>
  <si>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</si>
  <si>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</si>
  <si>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</si>
  <si>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</si>
  <si>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</si>
  <si>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</si>
  <si>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</si>
  <si>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</si>
  <si>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</si>
  <si>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</si>
  <si>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</si>
  <si>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</si>
  <si>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</si>
  <si>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</si>
  <si>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</si>
  <si>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</si>
  <si>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</si>
  <si>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</si>
  <si>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</si>
  <si>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</si>
  <si>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</si>
  <si>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</si>
  <si>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</si>
  <si>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</si>
  <si>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</si>
  <si>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</si>
  <si>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</si>
  <si>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</si>
  <si>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</si>
  <si>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</si>
  <si>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</si>
  <si>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</si>
  <si>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</si>
  <si>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</si>
  <si>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</si>
  <si>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</si>
  <si>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</si>
  <si>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</si>
  <si>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</si>
  <si>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</si>
  <si>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</si>
  <si>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</si>
  <si>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</si>
  <si>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</si>
  <si>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</si>
  <si>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</si>
  <si>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</si>
  <si>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</si>
  <si>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</si>
  <si>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</si>
  <si>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</si>
  <si>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</si>
  <si>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</si>
  <si>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</si>
  <si>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</si>
  <si>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</si>
  <si>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</si>
  <si>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</si>
  <si>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</si>
  <si>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</si>
  <si>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</si>
  <si>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</si>
  <si>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</si>
  <si>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</si>
  <si>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</si>
  <si>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</si>
  <si>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</si>
  <si>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</si>
  <si>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</si>
  <si>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</si>
  <si>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</si>
  <si>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</si>
  <si>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</si>
  <si>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</si>
  <si>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</si>
  <si>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</si>
  <si>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</si>
  <si>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</si>
  <si>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</si>
  <si>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</si>
  <si>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</si>
  <si>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</si>
  <si>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</si>
  <si>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</si>
  <si>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</si>
  <si>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</si>
  <si>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</si>
  <si>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</si>
  <si>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</si>
  <si>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</si>
  <si>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</si>
  <si>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</si>
  <si>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</si>
  <si>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</si>
  <si>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</si>
  <si>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</si>
  <si>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</si>
  <si>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</si>
  <si>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</si>
  <si>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</si>
  <si>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</si>
  <si>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</si>
  <si>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</si>
  <si>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</si>
  <si>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</si>
  <si>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</si>
  <si>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</si>
  <si>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</si>
  <si>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</si>
  <si>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</si>
  <si>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</si>
  <si>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</si>
  <si>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</si>
  <si>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</si>
  <si>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</si>
  <si>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</si>
  <si>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</si>
  <si>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</si>
  <si>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</si>
  <si>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</si>
  <si>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</si>
  <si>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</si>
  <si>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</si>
  <si>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</si>
  <si>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</si>
  <si>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</si>
  <si>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</si>
  <si>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</si>
  <si>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</si>
  <si>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</si>
  <si>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</si>
  <si>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</si>
  <si>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</si>
  <si>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</si>
  <si>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</si>
  <si>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</si>
  <si>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</si>
  <si>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</si>
  <si>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</si>
  <si>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</si>
  <si>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</si>
  <si>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</si>
  <si>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</si>
  <si>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</si>
  <si>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</si>
  <si>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</si>
  <si>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</si>
  <si>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</si>
  <si>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</si>
  <si>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</si>
  <si>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</si>
  <si>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</si>
  <si>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</si>
  <si>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</si>
  <si>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</si>
  <si>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</si>
  <si>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</si>
  <si>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</si>
  <si>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</si>
  <si>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</si>
  <si>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</si>
  <si>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</si>
  <si>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</si>
  <si>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</si>
  <si>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</si>
  <si>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</si>
  <si>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</si>
  <si>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</si>
  <si>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</si>
  <si>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</si>
  <si>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</si>
  <si>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</si>
  <si>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</si>
  <si>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</si>
  <si>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</si>
  <si>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</si>
  <si>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</si>
  <si>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</si>
  <si>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</si>
  <si>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</si>
  <si>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</si>
  <si>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</si>
  <si>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</si>
  <si>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</si>
  <si>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</si>
  <si>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</si>
  <si>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</si>
  <si>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</si>
  <si>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</si>
  <si>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</si>
  <si>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</si>
  <si>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</si>
  <si>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</si>
  <si>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</si>
  <si>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</si>
  <si>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</si>
  <si>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</si>
  <si>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</si>
  <si>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</si>
  <si>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</si>
  <si>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</si>
  <si>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</si>
  <si>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</si>
  <si>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</si>
  <si>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</si>
  <si>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</si>
  <si>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</si>
  <si>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</si>
  <si>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</si>
  <si>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</si>
  <si>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</si>
  <si>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</si>
  <si>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</si>
  <si>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</si>
  <si>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</si>
  <si>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</si>
  <si>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</si>
  <si>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</si>
  <si>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</si>
  <si>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</si>
  <si>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</si>
  <si>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</si>
  <si>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</si>
  <si>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</si>
  <si>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</si>
  <si>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</si>
  <si>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</si>
  <si>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</si>
  <si>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</si>
  <si>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</si>
  <si>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</si>
  <si>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</si>
  <si>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</si>
  <si>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</si>
  <si>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</si>
  <si>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</si>
  <si>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</si>
  <si>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</si>
  <si>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</si>
  <si>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</si>
  <si>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</si>
  <si>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</si>
  <si>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</si>
  <si>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</si>
  <si>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</si>
  <si>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</si>
  <si>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</si>
  <si>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</si>
  <si>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</si>
  <si>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</si>
  <si>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</si>
  <si>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</si>
  <si>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</si>
  <si>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</si>
  <si>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</si>
  <si>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</si>
  <si>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</si>
  <si>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</si>
  <si>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</si>
  <si>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</si>
  <si>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</si>
  <si>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</si>
  <si>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</si>
  <si>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</si>
  <si>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</si>
  <si>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</si>
  <si>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</si>
  <si>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</si>
  <si>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</si>
  <si>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</si>
  <si>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</si>
  <si>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</si>
  <si>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</si>
  <si>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</si>
  <si>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</si>
  <si>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</si>
  <si>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</si>
  <si>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</si>
  <si>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</si>
  <si>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</si>
  <si>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</si>
  <si>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</si>
  <si>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</si>
  <si>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</si>
  <si>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</si>
  <si>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</si>
  <si>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</si>
  <si>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</si>
  <si>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</si>
  <si>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</si>
  <si>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</si>
  <si>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</si>
  <si>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</si>
  <si>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</si>
  <si>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</si>
  <si>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</si>
  <si>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</si>
  <si>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</si>
  <si>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</si>
  <si>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</si>
  <si>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</si>
  <si>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</si>
  <si>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</si>
  <si>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</si>
  <si>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</si>
  <si>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</si>
  <si>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</si>
  <si>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</si>
  <si>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</si>
  <si>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</si>
  <si>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</si>
  <si>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</si>
  <si>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</si>
  <si>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</si>
  <si>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</si>
  <si>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</si>
  <si>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</si>
  <si>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</si>
  <si>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</si>
  <si>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</si>
  <si>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</si>
  <si>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</si>
  <si>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</si>
  <si>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</si>
  <si>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</si>
  <si>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</si>
  <si>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</si>
  <si>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</si>
  <si>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</si>
  <si>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</si>
  <si>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</si>
  <si>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</si>
  <si>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</si>
  <si>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</si>
  <si>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</si>
  <si>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</si>
  <si>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</si>
  <si>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</si>
  <si>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</si>
  <si>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</si>
  <si>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</si>
  <si>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</si>
  <si>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</si>
  <si>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</si>
  <si>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</si>
  <si>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</si>
  <si>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</si>
  <si>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</si>
  <si>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</si>
  <si>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</si>
  <si>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</si>
  <si>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</si>
  <si>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</si>
  <si>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</si>
  <si>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</si>
  <si>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</si>
  <si>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</si>
  <si>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</si>
  <si>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</si>
  <si>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</si>
  <si>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</si>
  <si>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</si>
  <si>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</si>
  <si>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</si>
  <si>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</si>
  <si>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</si>
  <si>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</si>
  <si>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</si>
  <si>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</si>
  <si>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</si>
  <si>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</si>
  <si>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</si>
  <si>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</si>
  <si>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</si>
  <si>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</si>
  <si>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</si>
  <si>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</si>
  <si>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</si>
  <si>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</si>
  <si>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</si>
  <si>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</si>
  <si>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</si>
  <si>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</si>
  <si>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</si>
  <si>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</si>
  <si>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</si>
  <si>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</si>
  <si>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</si>
  <si>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</si>
  <si>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</si>
  <si>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</si>
  <si>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</si>
  <si>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</si>
  <si>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</si>
  <si>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</si>
  <si>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</si>
  <si>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</si>
  <si>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</si>
  <si>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</si>
  <si>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</si>
  <si>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</si>
  <si>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</si>
  <si>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</si>
  <si>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</si>
  <si>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</si>
  <si>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</si>
  <si>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</si>
  <si>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</si>
  <si>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</si>
  <si>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</si>
  <si>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</si>
  <si>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</si>
  <si>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</si>
  <si>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</si>
  <si>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</si>
  <si>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</si>
  <si>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</si>
  <si>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</si>
  <si>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</si>
  <si>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</si>
  <si>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</si>
  <si>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</si>
  <si>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</si>
  <si>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</si>
  <si>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</si>
  <si>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</si>
  <si>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</si>
  <si>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</si>
  <si>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</si>
  <si>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</si>
  <si>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</si>
  <si>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</si>
  <si>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</si>
  <si>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</si>
  <si>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</si>
  <si>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</si>
  <si>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</si>
  <si>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</si>
  <si>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</si>
  <si>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</si>
  <si>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</si>
  <si>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</si>
  <si>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</si>
  <si>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</si>
  <si>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</si>
  <si>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</si>
  <si>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</si>
  <si>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</si>
  <si>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</si>
  <si>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</si>
  <si>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</si>
  <si>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</si>
  <si>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</si>
  <si>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</si>
  <si>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</si>
  <si>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</si>
  <si>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</si>
  <si>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</si>
  <si>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</si>
  <si>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</si>
  <si>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</si>
  <si>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</si>
  <si>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</si>
  <si>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</si>
  <si>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</si>
  <si>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</si>
  <si>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</si>
  <si>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</si>
  <si>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</si>
  <si>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</si>
  <si>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</si>
  <si>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</si>
  <si>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</si>
  <si>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</si>
  <si>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</si>
  <si>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</si>
  <si>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</si>
  <si>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</si>
  <si>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</si>
  <si>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</si>
  <si>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</si>
  <si>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</si>
  <si>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</si>
  <si>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</si>
  <si>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</si>
  <si>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</si>
  <si>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</si>
  <si>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</si>
  <si>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</si>
  <si>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</si>
  <si>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</si>
  <si>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</si>
  <si>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</si>
  <si>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</si>
  <si>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</si>
  <si>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</si>
  <si>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</si>
  <si>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</si>
  <si>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</si>
  <si>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</si>
  <si>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</si>
  <si>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</si>
  <si>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</si>
  <si>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</si>
  <si>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</si>
  <si>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</si>
  <si>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</si>
  <si>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</si>
  <si>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</si>
  <si>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</si>
  <si>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</si>
  <si>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</si>
  <si>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</si>
  <si>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</si>
  <si>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</si>
  <si>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</si>
  <si>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</si>
  <si>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</si>
  <si>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</si>
  <si>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</si>
  <si>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</si>
  <si>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</si>
  <si>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</si>
  <si>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</si>
  <si>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</si>
  <si>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</si>
  <si>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</si>
  <si>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</si>
  <si>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</si>
  <si>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</si>
  <si>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</si>
  <si>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</si>
  <si>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</si>
  <si>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</si>
  <si>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</si>
  <si>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</si>
  <si>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</si>
  <si>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</si>
  <si>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</si>
  <si>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</si>
  <si>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</si>
  <si>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</si>
  <si>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</si>
  <si>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</si>
  <si>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</si>
  <si>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</si>
  <si>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</si>
  <si>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</si>
  <si>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</si>
  <si>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</si>
  <si>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</si>
  <si>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</si>
  <si>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</si>
  <si>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</si>
  <si>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</si>
  <si>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</si>
  <si>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</si>
  <si>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</si>
  <si>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</si>
  <si>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</si>
  <si>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</si>
  <si>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</si>
  <si>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</si>
  <si>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</si>
  <si>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</si>
  <si>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</si>
  <si>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</si>
  <si>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</si>
  <si>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</si>
  <si>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</si>
  <si>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</si>
  <si>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</si>
  <si>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</si>
  <si>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</si>
  <si>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</si>
  <si>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</si>
  <si>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</si>
  <si>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</si>
  <si>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</si>
  <si>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</si>
  <si>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</si>
  <si>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</si>
  <si>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</si>
  <si>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</si>
  <si>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</si>
  <si>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</si>
  <si>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</si>
  <si>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</si>
  <si>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</si>
  <si>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</si>
  <si>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</si>
  <si>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</si>
  <si>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</si>
  <si>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</si>
  <si>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</si>
  <si>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</si>
  <si>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</si>
  <si>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</si>
  <si>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</si>
  <si>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</si>
  <si>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</si>
  <si>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</si>
  <si>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</si>
  <si>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</si>
  <si>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</si>
  <si>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</si>
  <si>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</si>
  <si>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</si>
  <si>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</si>
  <si>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</si>
  <si>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</si>
  <si>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</si>
  <si>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</si>
  <si>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</si>
  <si>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</si>
  <si>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</si>
  <si>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</si>
  <si>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</si>
  <si>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</si>
  <si>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</si>
  <si>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</si>
  <si>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</si>
  <si>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</si>
  <si>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</si>
  <si>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</si>
  <si>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</si>
  <si>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</si>
  <si>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</si>
  <si>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</si>
  <si>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</si>
  <si>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</si>
  <si>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</si>
  <si>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</si>
  <si>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</si>
  <si>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</si>
  <si>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</si>
  <si>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</si>
  <si>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</si>
  <si>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</si>
  <si>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</si>
  <si>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</si>
  <si>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</si>
  <si>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</si>
  <si>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</si>
  <si>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</si>
  <si>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</si>
  <si>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</si>
  <si>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</si>
  <si>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</si>
  <si>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</si>
  <si>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</si>
  <si>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</si>
  <si>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</si>
  <si>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</si>
  <si>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</si>
  <si>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</si>
  <si>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</si>
  <si>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</si>
  <si>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</si>
  <si>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</si>
  <si>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</si>
  <si>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</si>
  <si>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</si>
  <si>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</si>
  <si>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</si>
  <si>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</si>
  <si>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</si>
  <si>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</si>
  <si>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</si>
  <si>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</si>
  <si>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</si>
  <si>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</si>
  <si>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</si>
  <si>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</si>
  <si>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</si>
  <si>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</si>
  <si>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</si>
  <si>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</si>
  <si>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</si>
  <si>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</si>
  <si>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</si>
  <si>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</si>
  <si>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</si>
  <si>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</si>
  <si>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</si>
  <si>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</si>
  <si>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</si>
  <si>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</si>
  <si>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</si>
  <si>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</si>
  <si>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</si>
  <si>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</si>
  <si>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</si>
  <si>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</si>
  <si>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</si>
  <si>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</si>
  <si>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</si>
  <si>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</si>
  <si>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</si>
  <si>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</si>
  <si>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</si>
  <si>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</si>
  <si>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</si>
  <si>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</si>
  <si>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</si>
  <si>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</si>
  <si>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</si>
  <si>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</si>
  <si>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</si>
  <si>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</si>
  <si>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</si>
  <si>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</si>
  <si>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</si>
  <si>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</si>
  <si>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</si>
  <si>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</si>
  <si>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</si>
  <si>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</si>
  <si>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</si>
  <si>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</si>
  <si>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</si>
  <si>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</si>
  <si>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</si>
  <si>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</si>
  <si>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</si>
  <si>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</si>
  <si>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</si>
  <si>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</si>
  <si>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</si>
  <si>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</si>
  <si>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</si>
  <si>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</si>
  <si>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</si>
  <si>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</si>
  <si>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</si>
  <si>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</si>
  <si>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</si>
  <si>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</si>
  <si>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</si>
  <si>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</si>
  <si>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</si>
  <si>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</si>
  <si>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</si>
  <si>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</si>
  <si>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</si>
  <si>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</si>
  <si>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</si>
  <si>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</si>
  <si>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</si>
  <si>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</si>
  <si>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</si>
  <si>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</si>
  <si>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</si>
  <si>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</si>
  <si>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</si>
  <si>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</si>
  <si>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</si>
  <si>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</si>
  <si>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</si>
  <si>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</si>
  <si>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</si>
  <si>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</si>
  <si>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</si>
  <si>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</si>
  <si>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</si>
  <si>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</si>
  <si>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</si>
  <si>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</si>
  <si>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</si>
  <si>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</si>
  <si>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</si>
  <si>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</si>
  <si>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</si>
  <si>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</si>
  <si>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</si>
  <si>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</si>
  <si>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</si>
  <si>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</si>
  <si>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</si>
  <si>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</si>
  <si>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</si>
  <si>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</si>
  <si>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</si>
  <si>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</si>
  <si>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</si>
  <si>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</si>
  <si>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</si>
  <si>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</si>
  <si>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</si>
  <si>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</si>
  <si>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</si>
  <si>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</si>
  <si>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</si>
  <si>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</si>
  <si>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</si>
  <si>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</si>
  <si>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</si>
  <si>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</si>
  <si>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</si>
  <si>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</si>
  <si>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</si>
  <si>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</si>
  <si>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</si>
  <si>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</si>
  <si>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</si>
  <si>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</si>
  <si>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</si>
  <si>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</si>
  <si>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</si>
  <si>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</si>
  <si>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</si>
  <si>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</si>
  <si>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</si>
  <si>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</si>
  <si>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</si>
  <si>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</si>
  <si>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</si>
  <si>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</si>
  <si>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</si>
  <si>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</si>
  <si>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</si>
  <si>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</si>
  <si>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</si>
  <si>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</si>
  <si>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</si>
  <si>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</si>
  <si>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</si>
  <si>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</si>
  <si>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</si>
  <si>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</si>
  <si>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</si>
  <si>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</si>
  <si>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</si>
  <si>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</si>
  <si>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</si>
  <si>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</si>
  <si>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</si>
  <si>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</si>
  <si>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</si>
  <si>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</si>
  <si>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</si>
  <si>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</si>
  <si>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</si>
  <si>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</si>
  <si>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</si>
  <si>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</si>
  <si>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</si>
  <si>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</si>
  <si>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</si>
  <si>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</si>
  <si>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</si>
  <si>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</si>
  <si>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</si>
  <si>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</si>
  <si>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</si>
  <si>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</si>
  <si>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</si>
  <si>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</si>
  <si>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</si>
  <si>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</si>
  <si>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</si>
  <si>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</si>
  <si>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</si>
  <si>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</si>
  <si>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</si>
  <si>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</si>
  <si>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</si>
  <si>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</si>
  <si>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</si>
  <si>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</si>
  <si>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</si>
  <si>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</si>
  <si>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</si>
  <si>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</si>
  <si>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</si>
  <si>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</si>
  <si>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</si>
  <si>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</si>
  <si>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</si>
  <si>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</si>
  <si>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</si>
  <si>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</si>
  <si>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</si>
  <si>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</si>
  <si>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</si>
  <si>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</si>
  <si>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</si>
  <si>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</si>
  <si>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</si>
  <si>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</si>
  <si>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</si>
  <si>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</si>
  <si>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</si>
  <si>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</si>
  <si>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</si>
  <si>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</si>
  <si>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</si>
  <si>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</si>
  <si>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</si>
  <si>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</si>
  <si>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</si>
  <si>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</si>
  <si>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</si>
  <si>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</si>
  <si>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</si>
  <si>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</si>
  <si>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</si>
  <si>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</si>
  <si>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</si>
  <si>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</si>
  <si>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</si>
  <si>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</si>
  <si>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</si>
  <si>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</si>
  <si>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</si>
  <si>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</si>
  <si>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</si>
  <si>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</si>
  <si>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</si>
  <si>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</si>
  <si>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</si>
  <si>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</si>
  <si>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</si>
  <si>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</si>
  <si>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</si>
  <si>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</si>
  <si>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</si>
  <si>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</si>
  <si>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</si>
  <si>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</si>
  <si>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</si>
  <si>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</si>
  <si>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</si>
  <si>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</si>
  <si>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</si>
  <si>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</si>
  <si>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</si>
  <si>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</si>
  <si>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</si>
  <si>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</si>
  <si>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</si>
  <si>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</si>
  <si>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</si>
  <si>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</si>
  <si>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</si>
  <si>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</si>
  <si>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</si>
  <si>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</si>
  <si>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</si>
  <si>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</si>
  <si>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</si>
  <si>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</si>
  <si>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</si>
  <si>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</si>
  <si>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</si>
  <si>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</si>
  <si>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</si>
  <si>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</si>
  <si>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</si>
  <si>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</si>
  <si>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</si>
  <si>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</si>
  <si>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</si>
  <si>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</si>
  <si>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</si>
  <si>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</si>
  <si>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</si>
  <si>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</si>
  <si>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</si>
  <si>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</si>
  <si>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</si>
  <si>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</si>
  <si>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</si>
  <si>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</si>
  <si>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</si>
  <si>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</si>
  <si>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</si>
  <si>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</si>
  <si>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</si>
  <si>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</si>
  <si>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</si>
  <si>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</si>
  <si>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</si>
  <si>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</si>
  <si>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</si>
  <si>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</si>
  <si>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</si>
  <si>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</si>
  <si>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</si>
  <si>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</si>
  <si>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</si>
  <si>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</si>
  <si>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</si>
  <si>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</si>
  <si>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</si>
  <si>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</si>
  <si>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</si>
  <si>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</si>
  <si>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</si>
  <si>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</si>
  <si>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</si>
  <si>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</si>
  <si>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</si>
  <si>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</si>
  <si>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</si>
  <si>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</si>
  <si>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</si>
  <si>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</si>
  <si>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</si>
  <si>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</si>
  <si>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</si>
  <si>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</si>
  <si>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</si>
  <si>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</si>
  <si>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</si>
  <si>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</si>
  <si>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</si>
  <si>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</si>
  <si>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</si>
  <si>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</si>
  <si>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</si>
  <si>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</si>
  <si>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</si>
  <si>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</si>
  <si>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</si>
  <si>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</si>
  <si>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</si>
  <si>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</si>
  <si>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</si>
  <si>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</si>
  <si>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</si>
  <si>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</si>
  <si>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</si>
  <si>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</si>
  <si>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</si>
  <si>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</si>
  <si>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</si>
  <si>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</si>
  <si>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</si>
  <si>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</si>
  <si>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</si>
  <si>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</si>
  <si>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</si>
  <si>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</si>
  <si>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</si>
  <si>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</si>
  <si>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</si>
  <si>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</si>
  <si>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</si>
  <si>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</si>
  <si>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</si>
  <si>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</si>
  <si>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</si>
  <si>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</si>
  <si>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</si>
  <si>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</si>
  <si>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</si>
  <si>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</si>
  <si>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</si>
  <si>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</si>
  <si>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</si>
  <si>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</si>
  <si>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</si>
  <si>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</si>
  <si>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</si>
  <si>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</si>
  <si>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</si>
  <si>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</si>
  <si>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</si>
  <si>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</si>
  <si>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</si>
  <si>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</si>
  <si>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</si>
  <si>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</si>
  <si>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</si>
  <si>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</si>
  <si>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</si>
  <si>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</si>
  <si>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</si>
  <si>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</si>
  <si>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</si>
  <si>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</si>
  <si>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</si>
  <si>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</si>
  <si>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</si>
  <si>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</si>
  <si>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</si>
  <si>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</si>
  <si>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</si>
  <si>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</si>
  <si>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</si>
  <si>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</si>
  <si>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</si>
  <si>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</si>
  <si>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</si>
  <si>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</si>
  <si>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</si>
  <si>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</si>
  <si>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</si>
  <si>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</si>
  <si>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</si>
  <si>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</si>
  <si>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</si>
  <si>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</si>
  <si>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</si>
  <si>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</si>
  <si>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</si>
  <si>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</si>
  <si>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</si>
  <si>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</si>
  <si>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</si>
  <si>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</si>
  <si>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</si>
  <si>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</si>
  <si>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</si>
  <si>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</si>
  <si>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</si>
  <si>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</si>
  <si>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</si>
  <si>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</si>
  <si>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</si>
  <si>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</si>
  <si>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</si>
  <si>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</si>
  <si>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</si>
  <si>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</si>
  <si>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</si>
  <si>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</si>
  <si>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</si>
  <si>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</si>
  <si>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</si>
  <si>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</si>
  <si>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</si>
  <si>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</si>
  <si>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</si>
  <si>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</si>
  <si>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</si>
  <si>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</si>
  <si>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</si>
  <si>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</si>
  <si>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</si>
  <si>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</si>
  <si>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</si>
  <si>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</si>
  <si>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</si>
  <si>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</si>
  <si>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</si>
  <si>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</si>
  <si>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</si>
  <si>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</si>
  <si>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</si>
  <si>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</si>
  <si>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</si>
  <si>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</si>
  <si>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</si>
  <si>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</si>
  <si>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</si>
  <si>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</si>
  <si>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</si>
  <si>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</si>
  <si>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</si>
  <si>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</si>
  <si>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</si>
  <si>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</si>
  <si>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</si>
  <si>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</si>
  <si>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</si>
  <si>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</si>
  <si>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</si>
  <si>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</si>
  <si>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</si>
  <si>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</si>
  <si>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</si>
  <si>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</si>
  <si>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</si>
  <si>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</si>
  <si>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</si>
  <si>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</si>
  <si>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</si>
  <si>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</si>
  <si>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</si>
  <si>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</si>
  <si>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</si>
  <si>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</si>
  <si>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</si>
  <si>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</si>
  <si>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</si>
  <si>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</si>
  <si>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</si>
  <si>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</si>
  <si>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</si>
  <si>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</si>
  <si>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</si>
  <si>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</si>
  <si>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</si>
  <si>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</si>
  <si>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</si>
  <si>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</si>
  <si>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</si>
  <si>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</si>
  <si>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</si>
  <si>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</si>
  <si>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</si>
  <si>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</si>
  <si>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</si>
  <si>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</si>
  <si>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</si>
  <si>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</si>
  <si>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</si>
  <si>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</si>
  <si>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</si>
  <si>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</si>
  <si>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</si>
  <si>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</si>
  <si>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</si>
  <si>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</si>
  <si>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</si>
  <si>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</si>
  <si>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</si>
  <si>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</si>
  <si>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</si>
  <si>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</si>
  <si>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</si>
  <si>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</si>
  <si>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</si>
  <si>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</si>
  <si>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</si>
  <si>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</si>
  <si>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</si>
  <si>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</si>
  <si>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</si>
  <si>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</si>
  <si>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</si>
  <si>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</si>
  <si>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</si>
  <si>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</si>
  <si>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</si>
  <si>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</si>
  <si>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</si>
  <si>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</si>
  <si>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</si>
  <si>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</si>
  <si>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</si>
  <si>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</si>
  <si>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</si>
  <si>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</si>
  <si>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</si>
  <si>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</si>
  <si>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</si>
  <si>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</si>
  <si>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</si>
  <si>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</si>
  <si>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</si>
  <si>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</si>
  <si>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</si>
  <si>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</si>
  <si>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</si>
  <si>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</si>
  <si>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</si>
  <si>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</si>
  <si>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</si>
  <si>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</si>
  <si>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</si>
  <si>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</si>
  <si>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</si>
  <si>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</si>
  <si>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</si>
  <si>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</si>
  <si>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</si>
  <si>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</si>
  <si>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</si>
  <si>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</si>
  <si>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</si>
  <si>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</si>
  <si>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</si>
  <si>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</si>
  <si>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</si>
  <si>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</si>
  <si>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</si>
  <si>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</si>
  <si>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</si>
  <si>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</si>
  <si>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</si>
  <si>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</si>
  <si>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</si>
  <si>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</si>
  <si>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</si>
  <si>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</si>
  <si>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</si>
  <si>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</si>
  <si>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</si>
  <si>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</si>
  <si>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</si>
  <si>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</si>
  <si>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</si>
  <si>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</si>
  <si>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</si>
  <si>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</si>
  <si>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</si>
  <si>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</si>
  <si>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</si>
  <si>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</si>
  <si>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</si>
  <si>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</si>
  <si>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</si>
  <si>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</si>
  <si>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</si>
  <si>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</si>
  <si>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</si>
  <si>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</si>
  <si>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</si>
  <si>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</si>
  <si>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</si>
  <si>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</si>
  <si>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</si>
  <si>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</si>
  <si>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</si>
  <si>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</si>
  <si>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</si>
  <si>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</si>
  <si>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</si>
  <si>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</si>
  <si>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</si>
  <si>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</si>
  <si>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</si>
  <si>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</si>
  <si>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</si>
  <si>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</si>
  <si>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</si>
  <si>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</si>
  <si>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</si>
  <si>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</si>
  <si>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</si>
  <si>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</si>
  <si>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</si>
  <si>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</si>
  <si>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</si>
  <si>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</si>
  <si>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</si>
  <si>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</si>
  <si>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</si>
  <si>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</si>
  <si>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</si>
  <si>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</si>
  <si>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</si>
  <si>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</si>
  <si>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</si>
  <si>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</si>
  <si>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</si>
  <si>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</si>
  <si>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</si>
  <si>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</si>
  <si>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</si>
  <si>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</si>
  <si>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</si>
  <si>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</si>
  <si>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</si>
  <si>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</si>
  <si>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</si>
  <si>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</si>
  <si>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</si>
  <si>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</si>
  <si>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</si>
  <si>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</si>
  <si>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</si>
  <si>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</si>
  <si>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</si>
  <si>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</si>
  <si>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</si>
  <si>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</si>
  <si>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</si>
  <si>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</si>
  <si>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</si>
  <si>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</si>
  <si>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</si>
  <si>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</si>
  <si>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</si>
  <si>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</si>
  <si>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</si>
  <si>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</si>
  <si>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</si>
  <si>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</si>
  <si>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</si>
  <si>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</si>
  <si>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</si>
  <si>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</si>
  <si>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</si>
  <si>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</si>
  <si>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</si>
  <si>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</si>
  <si>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</si>
  <si>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</si>
  <si>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</si>
  <si>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</si>
  <si>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</si>
  <si>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</si>
  <si>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</si>
  <si>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</si>
  <si>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</si>
  <si>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</si>
  <si>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</si>
  <si>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</si>
  <si>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</si>
  <si>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</si>
  <si>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</si>
  <si>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</si>
  <si>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</si>
  <si>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</si>
  <si>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</si>
  <si>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</si>
  <si>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</si>
  <si>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</si>
  <si>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</si>
  <si>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</si>
  <si>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</si>
  <si>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</si>
  <si>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</si>
  <si>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</si>
  <si>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</si>
  <si>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</si>
  <si>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</si>
  <si>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</si>
  <si>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</si>
  <si>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</si>
  <si>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</si>
  <si>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</si>
  <si>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</si>
  <si>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</si>
  <si>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</si>
  <si>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</si>
  <si>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</si>
  <si>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</si>
  <si>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</si>
  <si>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</si>
  <si>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</si>
  <si>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</si>
  <si>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</si>
  <si>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</si>
  <si>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</si>
  <si>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</si>
  <si>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</si>
  <si>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</si>
  <si>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</si>
  <si>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</si>
  <si>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</si>
  <si>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</si>
  <si>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</si>
  <si>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</si>
  <si>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</si>
  <si>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</si>
  <si>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</si>
  <si>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</si>
  <si>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</si>
  <si>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</si>
  <si>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</si>
  <si>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</si>
  <si>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</si>
  <si>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</si>
  <si>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</si>
  <si>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</si>
  <si>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</si>
  <si>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</si>
  <si>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</si>
  <si>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</si>
  <si>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</si>
  <si>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</si>
  <si>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</si>
  <si>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</si>
  <si>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</si>
  <si>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</si>
  <si>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</si>
  <si>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</si>
  <si>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</si>
  <si>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</si>
  <si>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</si>
  <si>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</si>
  <si>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</si>
  <si>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</si>
  <si>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</si>
  <si>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</si>
  <si>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</si>
  <si>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</si>
  <si>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</si>
  <si>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</si>
  <si>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</si>
  <si>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</si>
  <si>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</si>
  <si>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</si>
  <si>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</si>
  <si>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</si>
  <si>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</si>
  <si>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</si>
  <si>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</si>
  <si>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</si>
  <si>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</si>
  <si>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</si>
  <si>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</si>
  <si>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</si>
  <si>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</si>
  <si>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</si>
  <si>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</si>
  <si>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</si>
  <si>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</si>
  <si>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</si>
  <si>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</si>
  <si>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</si>
  <si>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</si>
  <si>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</si>
  <si>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</si>
  <si>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</si>
  <si>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</si>
  <si>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</si>
  <si>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</si>
  <si>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</si>
  <si>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</si>
  <si>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</si>
  <si>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</si>
  <si>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</si>
  <si>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</si>
  <si>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</si>
  <si>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</si>
  <si>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</si>
  <si>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</si>
  <si>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</si>
  <si>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</si>
  <si>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</si>
  <si>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</si>
  <si>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</si>
  <si>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</si>
  <si>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</si>
  <si>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</si>
  <si>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</si>
  <si>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</si>
  <si>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</si>
  <si>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</si>
  <si>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</si>
  <si>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</si>
  <si>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</si>
  <si>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</si>
  <si>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</si>
  <si>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</si>
  <si>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</si>
  <si>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</si>
  <si>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</si>
  <si>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</si>
  <si>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</si>
  <si>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</si>
  <si>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</si>
  <si>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</si>
  <si>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</si>
  <si>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</si>
  <si>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</si>
  <si>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</si>
  <si>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</si>
  <si>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</si>
  <si>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</si>
  <si>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</si>
  <si>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</si>
  <si>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</si>
  <si>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</si>
  <si>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</si>
  <si>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</si>
  <si>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</si>
  <si>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</si>
  <si>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</si>
  <si>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</si>
  <si>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</si>
  <si>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</si>
  <si>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</si>
  <si>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</si>
  <si>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</si>
  <si>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</si>
  <si>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</si>
  <si>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</si>
  <si>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</si>
  <si>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</si>
  <si>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</si>
  <si>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</si>
  <si>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</si>
  <si>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</si>
  <si>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</si>
  <si>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</si>
  <si>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</si>
  <si>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</si>
  <si>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</si>
  <si>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</si>
  <si>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</si>
  <si>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</si>
  <si>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</si>
  <si>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</si>
  <si>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</si>
  <si>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</si>
  <si>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</si>
  <si>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</si>
  <si>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</si>
  <si>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</si>
  <si>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</si>
  <si>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</si>
  <si>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</si>
  <si>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</si>
  <si>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</si>
  <si>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</si>
  <si>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</si>
  <si>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</si>
  <si>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</si>
  <si>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</si>
  <si>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</si>
  <si>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</si>
  <si>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</si>
  <si>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</si>
  <si>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</si>
  <si>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</si>
  <si>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</si>
  <si>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</si>
  <si>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</si>
  <si>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</si>
  <si>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</si>
  <si>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</si>
  <si>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</si>
  <si>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</si>
  <si>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</si>
  <si>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</si>
  <si>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</si>
  <si>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</si>
  <si>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</si>
  <si>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</si>
  <si>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</si>
  <si>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</si>
  <si>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</si>
  <si>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</si>
  <si>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</si>
  <si>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</si>
  <si>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</si>
  <si>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</si>
  <si>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</si>
  <si>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</si>
  <si>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</si>
  <si>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</si>
  <si>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</si>
  <si>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</si>
  <si>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</si>
  <si>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</si>
  <si>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</si>
  <si>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</si>
  <si>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</si>
  <si>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</si>
  <si>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</si>
  <si>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</si>
  <si>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</si>
  <si>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</si>
  <si>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</si>
  <si>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</si>
  <si>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</si>
  <si>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</si>
  <si>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</si>
  <si>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</si>
  <si>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</si>
  <si>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</si>
  <si>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</si>
  <si>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</si>
  <si>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</si>
  <si>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</si>
  <si>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</si>
  <si>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</si>
  <si>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</si>
  <si>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</si>
  <si>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</si>
  <si>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</si>
  <si>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</si>
  <si>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</si>
  <si>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</si>
  <si>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</si>
  <si>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</si>
  <si>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</si>
  <si>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</si>
  <si>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</si>
  <si>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</si>
  <si>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</si>
  <si>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</si>
  <si>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</si>
  <si>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</si>
  <si>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</si>
  <si>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</si>
  <si>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</si>
  <si>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</si>
  <si>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</si>
  <si>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</si>
  <si>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</si>
  <si>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</si>
  <si>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</si>
  <si>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</si>
  <si>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</si>
  <si>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</si>
  <si>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</si>
  <si>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</si>
  <si>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</si>
  <si>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</si>
  <si>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</si>
  <si>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</si>
  <si>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</si>
  <si>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</si>
  <si>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</si>
  <si>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</si>
  <si>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</si>
  <si>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</si>
  <si>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</si>
  <si>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</si>
  <si>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</si>
  <si>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</si>
  <si>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</si>
  <si>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</si>
  <si>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</si>
  <si>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</si>
  <si>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</si>
  <si>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</si>
  <si>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</si>
  <si>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</si>
  <si>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</si>
  <si>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</si>
  <si>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</si>
  <si>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</si>
  <si>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</si>
  <si>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</si>
  <si>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</si>
  <si>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</si>
  <si>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</si>
  <si>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</si>
  <si>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</si>
  <si>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</si>
  <si>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</si>
  <si>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</si>
  <si>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</si>
  <si>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</si>
  <si>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</si>
  <si>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</si>
  <si>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</si>
  <si>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</si>
  <si>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</si>
  <si>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</si>
  <si>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</si>
  <si>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</si>
  <si>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</si>
  <si>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</si>
  <si>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</si>
  <si>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</si>
  <si>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</si>
  <si>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</si>
  <si>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</si>
  <si>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</si>
  <si>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</si>
  <si>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</si>
  <si>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</si>
  <si>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</si>
  <si>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</si>
  <si>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</si>
  <si>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</si>
  <si>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</si>
  <si>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</si>
  <si>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</si>
  <si>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</si>
  <si>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</si>
  <si>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</si>
  <si>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</si>
  <si>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</si>
  <si>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</si>
  <si>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</si>
  <si>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</si>
  <si>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</si>
  <si>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</si>
  <si>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</si>
  <si>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</si>
  <si>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</si>
  <si>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</si>
  <si>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</si>
  <si>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</si>
  <si>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</si>
  <si>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</si>
  <si>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</si>
  <si>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</si>
  <si>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</si>
  <si>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</si>
  <si>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</si>
  <si>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</si>
  <si>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</si>
  <si>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</si>
  <si>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</si>
  <si>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</si>
  <si>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</si>
  <si>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</si>
  <si>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</si>
  <si>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</si>
  <si>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</si>
  <si>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</si>
  <si>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</si>
  <si>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</si>
  <si>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</si>
  <si>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</si>
  <si>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</si>
  <si>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</si>
  <si>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</si>
  <si>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</si>
  <si>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</si>
  <si>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</si>
  <si>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</si>
  <si>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</si>
  <si>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</si>
  <si>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</si>
  <si>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</si>
  <si>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</si>
  <si>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</si>
  <si>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</si>
  <si>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</si>
  <si>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</si>
  <si>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</si>
  <si>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</si>
  <si>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</si>
  <si>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</si>
  <si>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</si>
  <si>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</si>
  <si>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</si>
  <si>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</si>
  <si>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</si>
  <si>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</si>
  <si>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</si>
  <si>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</si>
  <si>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</si>
  <si>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</si>
  <si>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</si>
  <si>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</si>
  <si>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</si>
  <si>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</si>
  <si>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</si>
  <si>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</si>
  <si>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</si>
  <si>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</si>
  <si>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</si>
  <si>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</si>
  <si>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</si>
  <si>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</si>
  <si>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</si>
  <si>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</si>
  <si>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</si>
  <si>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</si>
  <si>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</si>
  <si>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</si>
  <si>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</si>
  <si>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</si>
  <si>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</si>
  <si>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</si>
  <si>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</si>
  <si>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</si>
  <si>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</si>
  <si>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</si>
  <si>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</si>
  <si>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</si>
  <si>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</si>
  <si>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</si>
  <si>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</si>
  <si>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</si>
  <si>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</si>
  <si>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</si>
  <si>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</si>
  <si>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</si>
  <si>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</si>
  <si>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</si>
  <si>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</si>
  <si>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</si>
  <si>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</si>
  <si>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</si>
  <si>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</si>
  <si>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</si>
  <si>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</si>
  <si>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</si>
  <si>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</si>
  <si>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</si>
  <si>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</si>
  <si>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</si>
  <si>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</si>
  <si>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</si>
  <si>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</si>
  <si>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</si>
  <si>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</si>
  <si>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</si>
  <si>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</si>
  <si>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</si>
  <si>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</si>
  <si>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</si>
  <si>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</si>
  <si>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</si>
  <si>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</si>
  <si>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</si>
  <si>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</si>
  <si>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</si>
  <si>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</si>
  <si>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</si>
  <si>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</si>
  <si>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</si>
  <si>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</si>
  <si>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</si>
  <si>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</si>
  <si>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</si>
  <si>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</si>
  <si>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</si>
  <si>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</si>
  <si>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</si>
  <si>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</si>
  <si>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</si>
  <si>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</si>
  <si>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</si>
  <si>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</si>
  <si>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</si>
  <si>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</si>
  <si>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</si>
  <si>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</si>
  <si>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</si>
  <si>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</si>
  <si>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</si>
  <si>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</si>
  <si>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</si>
  <si>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</si>
  <si>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</si>
  <si>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</si>
  <si>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</si>
  <si>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</si>
  <si>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</si>
  <si>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</si>
  <si>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</si>
  <si>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</si>
  <si>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</si>
  <si>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</si>
  <si>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</si>
  <si>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</si>
  <si>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</si>
  <si>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</si>
  <si>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</si>
  <si>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</si>
  <si>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</si>
  <si>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</si>
  <si>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</si>
  <si>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</si>
  <si>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</si>
  <si>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</si>
  <si>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</si>
  <si>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</si>
  <si>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</si>
  <si>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</si>
  <si>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</si>
  <si>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</si>
  <si>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</si>
  <si>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</si>
  <si>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</si>
  <si>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</si>
  <si>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</si>
  <si>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</si>
  <si>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</si>
  <si>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</si>
  <si>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</si>
  <si>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</si>
  <si>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</si>
  <si>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</si>
  <si>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</si>
  <si>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</si>
  <si>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</si>
  <si>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</si>
  <si>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</si>
  <si>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</si>
  <si>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</si>
  <si>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</si>
  <si>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</si>
  <si>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</si>
  <si>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</si>
  <si>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</si>
  <si>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</si>
  <si>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</si>
  <si>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</si>
  <si>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</si>
  <si>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</si>
  <si>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</si>
  <si>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</si>
  <si>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</si>
  <si>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</si>
  <si>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</si>
  <si>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</si>
  <si>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</si>
  <si>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</si>
  <si>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</si>
  <si>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</si>
  <si>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</si>
  <si>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</si>
  <si>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</si>
  <si>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</si>
  <si>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</si>
  <si>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</si>
  <si>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</si>
  <si>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</si>
  <si>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</si>
  <si>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</si>
  <si>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</si>
  <si>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</si>
  <si>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</si>
  <si>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</si>
  <si>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</si>
  <si>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</si>
  <si>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</si>
  <si>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</si>
  <si>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</si>
  <si>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</si>
  <si>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</si>
  <si>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</si>
  <si>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</si>
  <si>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</si>
  <si>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</si>
  <si>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</si>
  <si>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</si>
  <si>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</si>
  <si>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</si>
  <si>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</si>
  <si>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</si>
  <si>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</si>
  <si>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</si>
  <si>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</si>
  <si>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</si>
  <si>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</si>
  <si>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</si>
  <si>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</si>
  <si>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</si>
  <si>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</si>
  <si>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</si>
  <si>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</si>
  <si>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</si>
  <si>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</si>
  <si>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</si>
  <si>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</si>
  <si>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</si>
  <si>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</si>
  <si>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</si>
  <si>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</si>
  <si>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</si>
  <si>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</si>
  <si>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</si>
  <si>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</si>
  <si>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</si>
  <si>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</si>
  <si>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</si>
  <si>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</si>
  <si>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</si>
  <si>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</si>
  <si>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</si>
  <si>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</si>
  <si>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</si>
  <si>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</si>
  <si>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</si>
  <si>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</si>
  <si>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</si>
  <si>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</si>
  <si>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</si>
  <si>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</si>
  <si>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</si>
  <si>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</si>
  <si>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</si>
  <si>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</si>
  <si>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</si>
  <si>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</si>
  <si>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</si>
  <si>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</si>
  <si>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</si>
  <si>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</si>
  <si>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</si>
  <si>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</si>
  <si>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</si>
  <si>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</si>
  <si>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</si>
  <si>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</si>
  <si>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</si>
  <si>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</si>
  <si>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</si>
  <si>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</si>
  <si>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</si>
  <si>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</si>
  <si>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</si>
  <si>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</si>
  <si>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</si>
  <si>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</si>
  <si>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</si>
  <si>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</si>
  <si>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</si>
  <si>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</si>
  <si>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</si>
  <si>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</si>
  <si>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</si>
  <si>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</si>
  <si>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</si>
  <si>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</si>
  <si>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</si>
  <si>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</si>
  <si>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</si>
  <si>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</si>
  <si>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</si>
  <si>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</si>
  <si>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</si>
  <si>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</si>
  <si>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</si>
  <si>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</si>
  <si>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</si>
  <si>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</si>
  <si>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</si>
  <si>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</si>
  <si>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</si>
  <si>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</si>
  <si>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</si>
  <si>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</si>
  <si>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</si>
  <si>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</si>
  <si>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</si>
  <si>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</si>
  <si>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</si>
  <si>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</si>
  <si>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</si>
  <si>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</si>
  <si>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</si>
  <si>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</si>
  <si>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</si>
  <si>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</si>
  <si>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</si>
  <si>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</si>
  <si>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</si>
  <si>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</si>
  <si>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</si>
  <si>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</si>
  <si>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</si>
  <si>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</si>
  <si>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</si>
  <si>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</si>
  <si>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</si>
  <si>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</si>
  <si>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</si>
  <si>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</si>
  <si>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</si>
  <si>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</si>
  <si>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</si>
  <si>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</si>
  <si>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</si>
  <si>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</si>
  <si>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</si>
  <si>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</si>
  <si>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</si>
  <si>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</si>
  <si>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</si>
  <si>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</si>
  <si>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</si>
  <si>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</si>
  <si>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</si>
  <si>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</si>
  <si>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</si>
  <si>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</si>
  <si>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</si>
  <si>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</si>
  <si>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</si>
  <si>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</si>
  <si>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</si>
  <si>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</si>
  <si>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</si>
  <si>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</si>
  <si>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</si>
  <si>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</si>
  <si>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</si>
  <si>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</si>
  <si>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</si>
  <si>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</si>
  <si>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</si>
  <si>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</si>
  <si>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</si>
  <si>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</si>
  <si>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</si>
  <si>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</si>
  <si>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</si>
  <si>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</si>
  <si>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</si>
  <si>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</si>
  <si>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</si>
  <si>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</si>
  <si>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</si>
  <si>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</si>
  <si>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</si>
  <si>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</si>
  <si>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</si>
  <si>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</si>
  <si>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</si>
  <si>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</si>
  <si>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</si>
  <si>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</si>
  <si>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</si>
  <si>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</si>
  <si>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</si>
  <si>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</si>
  <si>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</si>
  <si>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</si>
  <si>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</si>
  <si>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</si>
  <si>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</si>
  <si>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</si>
  <si>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</si>
  <si>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</si>
  <si>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</si>
  <si>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</si>
  <si>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</si>
  <si>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</si>
  <si>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</si>
  <si>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</si>
  <si>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</si>
  <si>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</si>
  <si>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</si>
  <si>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</si>
  <si>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</si>
  <si>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</si>
  <si>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</si>
  <si>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</si>
  <si>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</si>
  <si>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</si>
  <si>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</si>
  <si>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</si>
  <si>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</si>
  <si>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</si>
  <si>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</si>
  <si>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</si>
  <si>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</si>
  <si>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</si>
  <si>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</si>
  <si>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</si>
  <si>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</si>
  <si>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</si>
  <si>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</si>
  <si>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</si>
  <si>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</si>
  <si>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</si>
  <si>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</si>
  <si>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</si>
  <si>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</si>
  <si>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</si>
  <si>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</si>
  <si>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</si>
  <si>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</si>
  <si>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</si>
  <si>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</si>
  <si>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</si>
  <si>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</si>
  <si>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</si>
  <si>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</si>
  <si>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</si>
  <si>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</si>
  <si>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</si>
  <si>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</si>
  <si>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</si>
  <si>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</si>
  <si>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</si>
  <si>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</si>
  <si>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</si>
  <si>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</si>
  <si>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</si>
  <si>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</si>
  <si>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</si>
  <si>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</si>
  <si>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</si>
  <si>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</si>
  <si>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</si>
  <si>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</si>
  <si>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</si>
  <si>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</si>
  <si>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</si>
  <si>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</si>
  <si>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</si>
  <si>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</si>
  <si>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</si>
  <si>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</si>
  <si>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</si>
  <si>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</si>
  <si>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</si>
  <si>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</si>
  <si>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</si>
  <si>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</si>
  <si>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</si>
  <si>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</si>
  <si>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</si>
  <si>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</si>
  <si>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</si>
  <si>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</si>
  <si>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</si>
  <si>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</si>
  <si>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</si>
  <si>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</si>
  <si>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</si>
  <si>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</si>
  <si>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</si>
  <si>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</si>
  <si>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</si>
  <si>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</si>
  <si>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</si>
  <si>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</si>
  <si>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</si>
  <si>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</si>
  <si>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</si>
  <si>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</si>
  <si>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</si>
  <si>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</si>
  <si>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</si>
  <si>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</si>
  <si>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</si>
  <si>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</si>
  <si>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</si>
  <si>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</si>
  <si>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</si>
  <si>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</si>
  <si>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</si>
  <si>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</si>
  <si>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</si>
  <si>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</si>
  <si>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</si>
  <si>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</si>
  <si>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</si>
  <si>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</si>
  <si>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</si>
  <si>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</si>
  <si>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</si>
  <si>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</si>
  <si>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</si>
  <si>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</si>
  <si>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</si>
  <si>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</si>
  <si>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</si>
  <si>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</si>
  <si>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</si>
  <si>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</si>
  <si>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</si>
  <si>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</si>
  <si>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</si>
  <si>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</si>
  <si>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</si>
  <si>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</si>
  <si>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</si>
  <si>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</si>
  <si>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</si>
  <si>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</si>
  <si>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</si>
  <si>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</si>
  <si>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</si>
  <si>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</si>
  <si>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</si>
  <si>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</si>
  <si>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</si>
  <si>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</si>
  <si>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</si>
  <si>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</si>
  <si>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</si>
  <si>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</si>
  <si>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</si>
  <si>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</si>
  <si>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</si>
  <si>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</si>
  <si>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</si>
  <si>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</si>
  <si>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</si>
  <si>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</si>
  <si>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</si>
  <si>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</si>
  <si>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</si>
  <si>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</si>
  <si>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</si>
  <si>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</si>
  <si>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</si>
  <si>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</si>
  <si>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</si>
  <si>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</si>
  <si>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</si>
  <si>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</si>
  <si>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</si>
  <si>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</si>
  <si>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</si>
  <si>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</si>
  <si>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</si>
  <si>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</si>
  <si>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</si>
  <si>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</si>
  <si>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</si>
  <si>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</si>
  <si>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</si>
  <si>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</si>
  <si>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</si>
  <si>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</si>
  <si>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</si>
  <si>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</si>
  <si>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</si>
  <si>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</si>
  <si>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</si>
  <si>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</si>
  <si>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</si>
  <si>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</si>
  <si>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</si>
  <si>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</si>
  <si>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</si>
  <si>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</si>
  <si>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</si>
  <si>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</si>
  <si>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</si>
  <si>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</si>
  <si>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</si>
  <si>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</si>
  <si>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</si>
  <si>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</si>
  <si>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</si>
  <si>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</si>
  <si>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</si>
  <si>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</si>
  <si>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</si>
  <si>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</si>
  <si>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</si>
  <si>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</si>
  <si>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</si>
  <si>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</si>
  <si>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</si>
  <si>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</si>
  <si>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</si>
  <si>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</si>
  <si>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</si>
  <si>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</si>
  <si>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</si>
  <si>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</si>
  <si>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</si>
  <si>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</si>
  <si>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</si>
  <si>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</si>
  <si>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</si>
  <si>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</si>
  <si>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</si>
  <si>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</si>
  <si>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</si>
  <si>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</si>
  <si>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</si>
  <si>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</si>
  <si>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</si>
  <si>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</si>
  <si>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</si>
  <si>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</si>
  <si>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</si>
  <si>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</si>
  <si>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</si>
  <si>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</si>
  <si>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</si>
  <si>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</si>
  <si>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</si>
  <si>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</si>
  <si>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</si>
  <si>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</si>
  <si>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</si>
  <si>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</si>
  <si>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</si>
  <si>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</si>
  <si>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</si>
  <si>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</si>
  <si>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</si>
  <si>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</si>
  <si>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</si>
  <si>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</si>
  <si>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</si>
  <si>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</si>
  <si>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</si>
  <si>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</si>
  <si>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</si>
  <si>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</si>
  <si>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</si>
  <si>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</si>
  <si>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</si>
  <si>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</si>
  <si>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</si>
  <si>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</si>
  <si>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</si>
  <si>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</si>
  <si>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</si>
  <si>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</si>
  <si>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</si>
  <si>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</si>
  <si>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</si>
  <si>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</si>
  <si>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</si>
  <si>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</si>
  <si>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</si>
  <si>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</si>
  <si>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</si>
  <si>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</si>
  <si>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</si>
  <si>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</si>
  <si>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</si>
  <si>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</si>
  <si>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</si>
  <si>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</si>
  <si>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</si>
  <si>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</si>
  <si>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</si>
  <si>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</si>
  <si>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</si>
  <si>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</si>
  <si>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</si>
  <si>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</si>
  <si>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</si>
  <si>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</si>
  <si>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</si>
  <si>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</si>
  <si>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</si>
  <si>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</si>
  <si>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</si>
  <si>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</si>
  <si>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</si>
  <si>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</si>
  <si>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</si>
  <si>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</si>
  <si>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</si>
  <si>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</si>
  <si>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</si>
  <si>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</si>
  <si>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</si>
  <si>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</si>
  <si>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</si>
  <si>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</si>
  <si>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</si>
  <si>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</si>
  <si>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</si>
  <si>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</si>
  <si>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</si>
  <si>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</si>
  <si>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</si>
  <si>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</si>
  <si>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</si>
  <si>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</si>
  <si>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</si>
  <si>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</si>
  <si>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</si>
  <si>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</si>
  <si>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</si>
  <si>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</si>
  <si>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</si>
  <si>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</si>
  <si>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</si>
  <si>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</si>
  <si>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</si>
  <si>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</si>
  <si>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</si>
  <si>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</si>
  <si>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</si>
  <si>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</si>
  <si>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</si>
  <si>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</si>
  <si>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</si>
  <si>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</si>
  <si>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</si>
  <si>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</si>
  <si>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</si>
  <si>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</si>
  <si>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</si>
  <si>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</si>
  <si>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</si>
  <si>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</si>
  <si>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</si>
  <si>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</si>
  <si>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</si>
  <si>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</si>
  <si>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</si>
  <si>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</si>
  <si>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</si>
  <si>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</si>
  <si>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</si>
  <si>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</si>
  <si>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</si>
  <si>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</si>
  <si>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</si>
  <si>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</si>
  <si>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</si>
  <si>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</si>
  <si>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</si>
  <si>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</si>
  <si>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</si>
  <si>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PCM-20251008-00001370</t>
  </si>
  <si>
    <t>ETA 45 min</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</si>
  <si>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</si>
  <si>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</si>
  <si>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</si>
  <si>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</si>
  <si>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</si>
  <si>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</si>
  <si>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</si>
  <si>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</si>
  <si>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</si>
  <si>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</si>
  <si>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</si>
  <si>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</si>
  <si>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</si>
  <si>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</si>
  <si>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</si>
  <si>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</si>
  <si>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</si>
  <si>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</si>
  <si>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PCM-20251008-00001224</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</si>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</sst>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5" totalsRowShown="0" headerRowDxfId="15" dataDxfId="14" headerRowBorderDxfId="12" tableBorderDxfId="13">
  <autoFilter ref="A1:L2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275.64149583333347</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5.036921298597008E-3</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45938.589921180559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45938.589921180559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45938.589921180559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45938.589921180559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45938.589921180559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45938.589921180559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45938.589921180559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45938.589921180559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45938.589921180559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45938.589921180559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45938.589921180559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45938.589921180559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45938.589921180559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45938.589921180559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45938.589921180559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45938.589921180559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45938.589921180559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45938.589921180559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45938.589921180559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45938.589921180559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45938.589921180559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45938.589921180559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45938.589921180559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45938.589921180559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45938.589921180559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45938.589921180559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45938.589921180559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45938.589921180559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45938.589921180559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45938.589921180559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45938.589921180559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45938.589921180559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45938.589921180559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45938.589921180559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45938.589921180559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45938.589921180559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45938.589921180559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45938.589921180559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45938.589921180559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45938.589921180559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45938.589921180559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45938.589921180559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45938.589921180559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45938.589921180559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45938.589921180559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45938.589921180559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45938.589921180559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45938.589921180559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45938.589921180559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45938.589921180559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45938.589921180559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45938.589921180559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45938.589921180559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45938.589921180559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45938.589921180559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45938.589921180559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45938.589921180559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45938.589921412036</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45938.589921412036</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45938.589921412036</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45938.589921412036</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45938.589921412036</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45938.589921412036</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45938.589921412036</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45938.589921412036</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45938.589921412036</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45938.589921412036</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45938.589921412036</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45938.589921412036</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45938.589921412036</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45938.589921412036</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45938.589921412036</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45938.589921412036</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45938.589921412036</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45938.589921412036</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45938.589921412036</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45938.589921412036</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1D37A043-71BA-4F58-9181-2660CFD0EA8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selection activeCell="J7" sqref="J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131.8628384259282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113.59008379629813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5</v>
      </c>
      <c r="D6" s="18" t="s">
        <v>38866</v>
      </c>
      <c r="E6" s="120" t="s">
        <v>39045</v>
      </c>
      <c r="F6" s="121">
        <v>45938.564583333333</v>
      </c>
      <c r="G6" s="122">
        <f ca="1">IFERROR(NOW()-F6,"-")</f>
        <v>2.5338078703498468E-2</v>
      </c>
      <c r="H6" s="121">
        <v>45938.540277777778</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45938.589921412036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45938.589921412036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45938.58992175926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45938.58992175926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45938.58992175926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45938.58992175926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45938.58992175926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45938.58992175926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45938.58992175926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45938.58992175926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45938.58992175926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45938.58992175926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45938.58992175926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45938.58992175926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45938.58992175926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45938.58992175926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45938.58992175926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45938.58992175926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45938.58992175926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45938.58992175926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45938.58992175926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45938.58992175926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45938.58992175926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45938.58992175926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45938.58992175926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45938.58992175926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45938.58992175926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45938.58992175926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45938.58992175926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45938.58992175926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45938.58992175926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45938.58992175926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45938.58992175926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45938.58992175926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45938.58992175926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45938.58992175926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45938.58992175926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45938.58992175926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45938.58992175926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45938.58992175926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45938.58992175926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45938.58992175926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45938.58992175926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45938.58992175926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45938.58992175926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45938.58992175926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45938.58992175926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45938.58992175926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45938.58992175926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45938.58992175926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45938.58992175926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45938.58992175926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45938.58992175926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45938.58992175926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45938.58992175926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45938.58992175926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45938.58992175926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45938.58992175926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45938.58992175926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45938.58992175926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45938.58992175926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45938.58992175926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45938.58992175926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45938.58992175926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45938.58992175926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45938.58992175926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45938.58992175926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45938.58992175926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45938.58992175926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45938.58992175926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45938.58992175926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45938.58992175926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45938.58992175926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45938.58992175926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45938.58992175926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45938.58992175926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45938.58992175926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45938.58992175926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45938.58992175926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45938.58992175926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45938.58992175926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45938.58992175926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45938.58992175926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45938.58992175926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45938.58992175926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45938.58992175926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45938.58992175926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45938.58992175926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45938.58992175926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45938.58992175926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45938.58992175926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45938.58992175926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45938.58992175926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45938.58992175926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45938.58992175926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45938.58992175926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45938.58992175926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45938.58992175926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45938.58992175926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45938.58992175926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45938.58992175926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45938.58992175926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45938.58992175926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45938.58992175926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45938.58992175926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45938.58992175926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45938.58992175926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45938.58992175926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45938.58992175926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45938.58992175926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45938.58992175926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45938.58992175926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45938.58992175926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45938.58992175926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45938.58992175926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45938.58992175926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45938.58992175926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45938.58992175926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45938.58992175926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45938.58992175926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45938.58992175926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45938.58992175926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45938.58992175926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45938.58992175926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45938.58992175926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45938.58992175926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45938.58992175926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45938.58992175926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45938.58992175926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45938.58992175926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45938.58992175926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45938.58992175926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45938.58992175926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45938.58992175926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45938.58992175926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45938.58992175926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45938.58992175926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45938.58992175926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45938.58992175926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45938.58992175926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45938.58992175926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45938.58992175926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45938.58992175926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45938.58992175926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45938.58992175926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45938.58992175926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45938.58992175926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45938.58992175926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45938.58992175926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45938.58992175926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45938.58992175926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45938.58992175926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45938.58992175926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45938.58992175926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45938.58992175926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45938.58992175926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45938.58992175926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45938.58992175926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45938.58992175926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45938.58992175926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45938.58992175926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45938.58992175926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45938.58992175926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45938.58992175926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45938.58992175926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45938.58992175926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45938.58992175926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45938.58992175926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45938.58992175926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45938.58992175926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45938.58992175926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45938.58992175926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45938.58992175926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45938.58992175926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45938.58992175926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45938.58992175926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45938.58992175926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45938.58992175926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45938.58992175926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45938.58992175926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45938.58992175926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45938.58992175926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45938.58992175926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45938.58992175926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45938.58992175926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45938.58992175926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45938.58992175926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45938.58992175926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45938.58992175926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45938.58992175926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45938.58992175926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45938.58992175926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45938.58992175926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45938.58992175926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45938.58992175926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45938.58992175926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45938.58992175926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45938.58992175926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45938.58992175926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45938.58992175926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45938.58992175926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45938.58992175926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45938.58992175926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45938.58992175926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45938.58992175926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45938.58992175926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45938.58992175926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45938.58992175926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45938.58992175926</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45938.58992175926</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45938.58992175926</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45938.58992175926</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45938.58992175926</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45938.58992175926</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45938.58992175926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45938.58992175926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45938.58992175926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45938.58992175926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45938.58992175926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45938.58992175926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45938.58992175926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45938.58992175926</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45938.58992175926</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45938.58992175926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45938.58992175926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45938.58992175926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45938.58992175926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45938.58992175926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45938.58992175926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45938.58992175926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45938.58992175926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45938.58992175926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45938.58992175926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45938.58992175926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45938.58992175926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45938.58992175926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45938.58992175926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45938.58992175926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45938.58992175926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45938.58992175926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45938.58992175926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45938.58992175926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45938.58992175926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45938.58992175926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45938.58992175926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45938.58992175926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45938.58992175926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45938.58992175926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45938.58992175926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45938.58992175926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45938.58992175926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45938.58992175926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45938.58992175926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45938.58992175926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45938.58992175926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45938.58992175926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45938.58992175926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45938.58992175926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45938.58992175926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45938.58992175926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45938.58992175926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45938.58992175926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45938.58992175926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45938.58992175926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45938.58992175926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45938.58992175926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45938.58992175926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45938.58992175926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45938.58992175926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45938.58992175926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45938.58992175926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45938.58992175926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45938.58992175926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45938.58992175926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45938.58992175926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45938.58992175926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45938.58992175926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45938.58992175926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45938.58992175926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45938.58992175926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45938.58992175926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45938.58992175926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45938.58992175926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45938.58992175926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45938.58992175926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45938.58992175926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45938.58992175926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45938.58992175926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45938.58992175926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45938.58992175926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45938.58992175926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45938.58992175926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45938.58992175926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45938.58992175926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45938.58992175926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45938.58992175926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45938.58992175926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45938.58992175926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45938.58992175926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45938.58992175926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45938.58992175926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45938.58992175926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45938.58992175926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45938.58992175926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45938.58992175926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45938.58992175926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45938.58992175926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45938.58992175926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45938.58992175926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45938.58992175926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45938.58992175926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45938.58992175926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45938.58992175926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45938.58992175926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45938.58992175926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45938.58992175926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45938.58992175926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45938.58992175926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45938.58992175926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45938.58992175926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45938.58992175926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45938.58992175926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45938.58992175926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45938.58992175926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45938.58992175926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45938.58992175926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45938.58992175926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45938.58992175926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45938.58992175926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45938.58992175926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45938.58992175926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45938.58992175926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45938.58992175926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45938.58992175926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45938.58992175926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45938.58992175926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45938.58992175926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45938.58992175926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45938.58992175926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45938.58992175926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45938.58992175926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45938.58992175926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45938.58992175926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45938.58992175926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45938.58992175926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45938.58992175926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45938.58992175926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45938.58992175926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45938.58992175926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45938.58992175926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45938.58992175926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45938.58992175926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45938.58992175926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45938.58992175926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45938.58992175926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45938.58992175926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45938.58992175926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45938.58992175926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45938.58992175926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45938.58992175926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45938.58992175926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45938.58992175926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45938.58992175926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45938.58992175926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45938.58992175926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45938.58992175926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45938.58992175926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45938.58992175926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45938.58992175926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45938.58992175926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45938.58992175926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45938.58992175926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45938.58992175926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45938.58992175926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45938.58992175926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45938.58992175926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45938.58992175926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45938.58992175926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45938.58992175926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45938.58992175926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45938.58992175926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45938.58992175926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45938.58992175926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45938.58992175926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45938.58992175926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45938.58992175926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45938.58992175926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45938.58992175926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45938.58992175926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45938.58992175926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45938.58992175926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45938.58992175926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45938.58992175926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45938.58992175926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45938.58992175926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45938.58992175926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45938.58992175926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45938.58992175926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45938.58992175926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45938.58992175926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45938.58992175926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45938.58992175926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45938.58992175926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45938.58992175926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45938.58992175926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45938.58992175926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45938.58992175926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45938.58992175926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45938.58992175926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45938.58992175926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45938.58992175926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45938.58992175926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45938.58992175926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45938.58992175926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45938.58992175926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45938.58992175926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45938.58992175926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45938.58992175926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45938.58992175926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45938.58992175926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45938.58992175926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45938.58992175926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45938.58992175926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45938.58992175926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45938.58992175926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45938.58992175926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45938.58992175926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45938.58992175926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45938.58992175926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45938.58992175926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45938.58992175926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45938.58992175926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45938.58992175926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45938.58992175926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45938.58992175926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45938.58992175926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45938.58992175926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45938.58992175926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45938.58992175926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45938.58992175926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45938.58992175926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45938.58992175926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45938.58992175926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45938.58992175926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45938.58992175926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45938.58992175926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45938.58992175926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45938.58992175926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45938.58992175926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45938.58992175926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45938.58992175926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45938.58992175926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45938.58992175926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45938.58992175926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45938.58992175926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45938.58992175926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45938.58992175926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45938.58992175926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45938.58992175926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45938.58992175926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45938.58992175926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45938.58992175926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45938.58992175926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45938.58992175926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45938.58992175926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45938.58992175926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45938.58992175926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45938.58992175926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45938.58992175926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45938.58992175926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45938.58992175926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45938.58992175926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45938.58992175926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45938.58992175926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45938.58992175926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45938.58992175926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45938.58992175926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45938.58992175926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45938.58992175926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45938.58992175926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45938.58992175926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45938.58992175926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45938.58992175926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45938.58992175926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45938.58992175926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45938.58992175926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45938.58992175926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45938.58992175926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45938.58992175926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45938.58992175926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45938.58992175926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45938.58992175926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45938.58992175926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45938.58992175926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45938.58992175926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45938.58992175926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45938.58992175926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45938.58992175926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45938.58992175926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45938.58992175926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45938.58992175926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45938.58992175926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45938.58992175926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45938.58992175926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45938.58992175926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45938.58992175926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45938.58992175926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45938.58992175926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45938.58992175926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45938.58992175926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45938.58992175926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45938.58992175926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45938.58992175926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45938.58992175926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45938.58992175926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45938.58992175926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45938.58992175926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45938.58992175926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45938.58992175926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45938.58992175926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45938.58992175926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45938.58992175926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45938.58992175926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45938.58992175926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45938.58992175926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45938.58992175926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45938.58992175926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45938.58992175926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45938.58992175926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45938.58992175926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45938.58992175926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45938.58992175926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45938.58992175926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45938.58992175926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45938.58992175926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45938.58992175926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45938.58992175926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45938.58992175926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45938.58992175926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45938.58992175926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45938.58992175926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45938.58992175926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45938.58992175926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45938.58992175926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45938.58992175926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45938.58992175926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45938.58992175926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45938.58992175926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45938.58992175926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45938.58992175926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45938.58992175926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45938.58992175926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45938.58992175926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45938.58992175926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45938.58992175926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45938.58992175926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45938.58992175926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45938.58992175926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45938.58992175926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45938.58992175926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45938.58992175926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45938.58992175926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45938.58992175926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45938.58992175926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45938.58992175926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45938.58992175926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45938.58992175926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45938.58992175926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45938.58992175926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45938.58992175926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45938.58992175926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45938.58992175926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45938.58992175926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45938.58992175926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45938.58992175926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45938.58992175926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45938.58992175926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45938.58992175926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45938.58992175926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45938.58992175926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45938.58992175926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45938.58992175926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45938.58992175926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45938.58992175926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45938.58992175926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45938.58992175926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45938.58992175926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45938.58992175926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45938.58992175926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45938.58992175926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45938.58992175926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45938.58992175926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45938.58992175926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45938.58992175926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45938.58992175926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45938.58992175926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45938.58992175926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45938.58992175926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45938.58992175926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45938.58992175926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45938.58992175926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45938.58992175926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45938.58992175926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45938.58992175926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45938.58992175926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45938.58992175926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45938.58992175926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45938.58992175926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45938.58992175926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45938.58992175926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45938.58992175926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45938.58992175926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45938.58992175926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45938.58992175926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45938.58992175926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45938.58992175926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45938.58992175926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45938.58992175926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45938.58992175926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45938.58992175926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45938.58992175926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45938.58992175926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45938.58992175926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45938.58992175926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45938.58992175926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45938.58992175926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45938.58992175926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45938.58992175926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45938.58992175926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45938.58992175926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45938.58992175926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45938.58992175926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45938.58992175926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45938.58992175926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45938.58992175926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45938.58992175926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45938.58992175926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45938.58992175926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45938.58992175926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45938.58992175926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45938.58992175926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45938.58992175926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45938.58992175926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45938.58992175926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45938.58992175926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45938.58992175926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45938.58992175926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45938.58992175926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45938.58992175926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45938.58992175926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45938.58992175926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45938.58992175926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45938.58992175926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45938.58992175926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45938.58992175926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45938.58992175926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45938.58992175926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45938.58992175926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45938.58992175926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45938.58992175926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45938.58992175926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45938.58992175926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45938.58992175926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45938.58992175926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45938.58992175926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45938.58992175926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45938.58992175926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45938.58992175926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45938.58992175926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45938.58992175926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45938.58992175926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45938.58992175926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45938.58992175926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45938.58992175926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45938.58992175926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45938.58992175926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45938.58992175926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45938.58992175926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45938.58992175926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45938.58992175926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45938.58992175926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45938.58992175926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45938.58992175926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45938.58992175926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45938.58992175926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45938.58992175926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45938.58992175926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45938.58992175926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45938.58992175926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45938.58992175926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45938.58992175926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45938.58992175926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45938.58992175926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45938.58992175926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45938.58992175926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45938.58992175926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45938.58992175926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45938.58992175926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45938.58992175926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45938.58992175926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45938.58992175926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45938.58992175926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45938.58992175926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45938.58992175926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45938.58992175926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45938.58992175926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45938.58992175926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45938.58992175926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45938.58992175926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45938.58992175926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45938.58992175926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45938.58992175926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45938.58992175926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45938.58992175926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45938.58992175926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45938.58992175926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45938.58992175926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45938.58992175926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45938.58992175926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45938.58992175926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45938.58992175926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45938.58992175926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45938.58992175926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45938.58992175926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45938.58992175926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45938.58992175926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45938.58992175926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45938.58992175926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45938.58992175926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45938.58992175926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45938.58992175926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45938.58992175926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45938.58992175926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45938.58992175926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45938.58992175926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45938.58992175926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45938.58992175926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45938.58992175926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45938.58992175926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45938.58992175926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45938.58992175926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45938.58992175926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45938.58992175926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45938.58992175926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45938.58992175926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45938.58992175926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45938.58992175926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45938.58992175926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45938.58992175926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45938.58992175926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45938.58992175926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45938.58992175926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45938.58992175926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45938.58992175926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45938.58992175926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45938.58992175926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45938.58992175926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45938.58992175926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45938.58992175926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45938.58992175926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45938.58992175926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45938.58992175926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45938.58992175926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45938.58992175926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45938.58992175926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45938.58992175926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45938.58992175926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45938.58992175926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45938.58992175926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45938.58992175926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45938.58992175926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45938.58992175926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45938.58992175926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45938.58992175926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45938.58992175926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45938.58992175926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45938.58992175926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45938.58992175926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45938.58992175926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45938.58992175926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45938.58992175926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45938.58992175926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45938.58992175926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45938.58992175926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45938.58992175926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45938.58992175926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45938.58992175926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45938.58992175926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45938.58992175926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45938.58992175926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45938.58992175926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45938.58992175926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45938.58992175926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45938.58992175926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45938.58992175926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45938.58992175926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45938.58992175926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45938.58992175926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45938.58992175926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45938.58992175926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45938.58992175926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45938.58992175926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45938.58992175926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45938.58992175926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45938.58992175926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45938.58992175926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45938.58992175926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45938.58992175926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45938.58992175926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45938.58992175926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45938.58992175926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45938.58992175926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45938.58992175926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45938.58992175926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45938.58992175926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45938.58992175926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45938.58992175926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45938.58992175926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45938.58992175926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45938.58992175926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45938.58992175926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45938.58992175926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45938.58992175926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45938.58992175926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45938.58992175926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45938.58992175926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45938.58992175926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45938.58992175926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45938.58992175926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45938.58992175926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45938.58992175926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45938.58992175926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45938.58992175926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45938.58992175926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45938.58992175926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45938.58992175926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45938.58992175926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45938.58992175926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45938.58992175926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45938.58992175926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45938.58992175926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45938.58992175926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45938.58992175926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45938.58992175926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45938.58992175926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45938.58992175926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45938.58992175926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45938.58992175926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45938.58992175926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45938.58992175926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45938.58992175926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45938.58992175926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45938.58992175926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45938.58992175926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45938.58992175926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45938.58992175926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45938.58992175926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45938.58992175926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45938.58992175926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45938.58992175926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45938.58992175926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45938.58992175926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45938.58992175926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45938.58992175926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45938.58992175926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45938.58992175926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45938.58992175926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45938.58992175926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45938.58992175926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45938.58992175926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45938.58992175926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45938.58992175926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45938.58992175926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45938.58992175926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45938.58992175926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45938.58992175926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45938.58992175926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45938.58992175926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45938.58992175926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45938.58992175926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45938.58992175926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45938.58992175926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45938.58992175926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45938.58992175926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45938.58992175926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45938.58992175926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45938.58992175926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45938.58992175926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45938.58992175926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45938.58992175926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45938.58992175926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45938.58992175926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45938.58992175926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45938.58992175926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45938.58992175926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45938.58992175926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45938.58992175926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45938.58992175926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45938.58992175926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45938.58992175926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45938.58992175926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45938.58992175926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45938.58992175926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45938.58992175926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45938.58992175926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45938.58992175926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45938.58992175926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45938.58992175926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45938.58992175926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45938.58992175926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45938.58992175926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45938.58992175926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45938.58992175926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45938.58992175926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45938.58992175926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45938.58992175926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45938.58992175926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45938.58992175926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45938.58992175926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45938.58992175926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45938.58992175926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45938.58992175926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45938.58992175926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45938.58992175926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45938.58992175926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45938.58992175926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45938.58992175926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45938.58992175926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45938.58992175926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45938.58992175926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45938.58992175926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45938.58992175926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45938.58992175926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45938.58992175926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45938.58992175926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45938.58992175926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45938.58992175926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45938.58992175926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45938.58992175926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45938.58992175926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45938.58992175926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45938.58992175926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45938.58992175926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45938.58992175926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45938.58992175926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45938.58992175926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45938.58992175926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45938.58992175926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45938.58992175926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45938.58992175926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45938.58992175926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45938.58992175926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45938.58992175926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45938.58992175926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45938.58992175926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45938.58992175926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45938.58992175926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45938.58992175926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45938.58992175926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45938.58992175926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45938.58992175926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45938.58992175926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45938.58992175926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45938.58992175926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45938.58992175926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45938.58992175926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45938.58992175926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45938.58992175926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45938.58992175926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45938.58992175926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45938.58992175926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45938.58992175926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45938.58992175926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45938.58992175926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45938.58992175926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45938.58992175926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45938.58992175926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45938.58992175926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45938.58992175926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45938.58992175926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45938.58992175926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45938.58992175926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45938.58992175926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45938.58992175926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45938.58992175926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45938.58992175926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45938.58992175926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45938.58992175926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45938.58992175926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45938.58992175926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45938.58992175926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45938.58992175926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45938.58992175926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45938.58992175926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45938.58992175926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45938.58992175926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45938.58992175926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45938.58992175926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45938.58992175926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45938.58992175926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45938.58992175926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45938.58992175926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45938.58992175926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45938.58992175926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45938.58992175926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45938.58992175926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45938.58992175926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45938.58992175926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45938.58992175926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45938.58992175926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45938.58992175926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45938.58992175926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45938.58992175926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45938.58992175926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45938.58992175926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45938.58992175926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45938.58992175926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45938.58992175926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45938.58992175926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45938.58992175926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45938.58992175926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45938.58992175926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45938.58992175926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45938.58992175926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45938.58992175926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45938.58992175926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45938.58992175926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45938.58992175926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45938.58992175926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45938.58992175926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45938.58992175926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45938.58992175926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45938.58992175926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45938.58992175926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45938.58992175926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45938.58992175926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45938.58992175926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45938.58992175926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45938.58992175926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45938.58992175926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45938.58992175926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45938.58992175926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45938.58992175926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45938.58992175926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45938.58992175926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45938.58992175926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45938.58992175926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45938.58992175926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45938.58992175926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45938.58992175926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45938.58992175926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45938.58992175926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45938.58992175926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45938.58992175926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45938.58992175926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45938.58992175926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45938.58992175926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45938.58992175926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45938.58992175926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45938.58992175926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45938.58992175926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45938.58992175926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45938.58992175926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45938.58992175926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45938.58992175926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45938.58992175926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45938.58992175926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45938.58992175926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45938.58992175926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45938.58992175926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45938.58992175926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45938.58992175926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45938.58992175926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45938.58992175926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45938.58992175926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45938.58992175926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45938.58992175926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45938.58992175926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45938.58992175926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45938.58992175926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45938.58992175926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45938.58992175926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45938.58992175926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45938.58992175926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45938.58992175926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45938.58992175926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45938.58992175926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45938.58992175926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45938.58992175926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45938.58992175926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45938.58992175926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45938.58992175926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45938.58992175926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45938.58992175926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45938.58992175926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45938.58992175926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45938.58992175926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45938.58992175926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45938.58992175926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45938.58992175926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45938.58992175926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45938.58992175926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45938.58992175926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45938.58992175926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45938.58992175926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45938.58992175926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45938.58992175926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45938.58992175926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45938.58992175926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45938.58992175926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45938.58992175926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45938.58992175926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45938.58992175926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45938.58992175926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45938.58992175926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45938.58992175926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45938.58992175926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45938.58992175926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45938.58992175926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45938.58992175926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45938.58992175926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45938.58992175926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45938.58992175926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45938.58992175926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45938.58992175926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45938.58992175926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45938.58992175926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45938.58992175926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45938.58992175926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45938.58992175926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45938.58992175926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45938.58992175926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45938.58992175926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45938.58992175926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45938.58992175926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45938.58992175926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45938.58992175926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45938.58992175926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45938.58992175926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45938.58992175926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45938.58992175926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45938.58992175926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45938.58992175926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45938.58992175926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45938.58992175926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45938.58992175926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45938.58992175926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45938.58992175926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45938.58992175926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45938.58992175926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45938.58992175926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45938.58992175926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45938.58992175926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45938.58992175926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45938.58992175926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45938.58992175926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45938.58992175926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45938.58992175926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45938.58992175926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45938.58992175926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45938.58992175926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45938.58992175926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45938.58992175926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45938.58992175926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45938.58992175926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45938.58992175926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45938.58992175926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45938.58992175926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45938.58992175926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45938.58992175926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45938.58992175926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45938.58992175926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45938.58992175926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45938.58992175926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45938.58992175926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45938.58992175926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45938.58992175926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45938.58992175926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45938.58992175926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45938.58992175926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45938.58992175926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45938.58992175926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45938.58992175926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45938.58992175926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45938.58992175926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45938.58992175926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45938.58992175926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45938.58992175926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45938.58992175926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45938.58992175926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45938.58992175926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45938.58992175926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45938.58992175926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45938.58992175926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45938.58992175926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45938.58992175926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45938.58992175926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45938.58992175926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45938.58992175926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45938.58992175926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45938.58992175926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45938.58992175926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45938.58992175926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45938.58992175926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45938.58992175926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45938.58992175926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45938.58992175926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45938.58992175926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45938.58992175926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45938.58992175926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45938.58992175926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45938.58992175926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45938.58992175926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45938.58992175926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45938.58992175926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45938.58992175926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45938.58992175926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45938.58992175926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45938.58992175926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45938.58992175926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45938.58992175926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45938.58992175926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45938.58992175926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45938.58992175926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45938.58992175926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45938.58992175926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45938.58992175926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45938.58992175926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45938.58992175926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45938.58992175926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45938.58992175926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45938.58992175926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45938.58992175926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45938.58992175926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45938.58992175926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45938.58992175926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45938.58992175926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45938.58992175926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45938.58992175926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45938.58992175926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45938.58992175926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45938.58992175926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45938.58992175926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45938.58992175926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45938.58992175926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45938.58992175926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45938.58992175926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45938.58992175926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45938.58992175926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45938.58992175926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45938.58992175926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45938.58992175926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45938.58992175926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45938.58992175926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45938.58992175926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45938.58992175926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45938.58992175926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45938.58992175926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45938.58992175926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45938.58992175926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45938.58992175926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45938.58992175926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45938.58992175926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45938.58992175926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45938.58992175926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45938.58992175926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45938.58992175926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45938.58992175926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45938.58992175926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45938.58992175926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45938.58992175926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45938.58992175926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45938.58992175926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45938.58992175926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45938.58992175926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45938.58992175926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45938.58992175926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45938.58992175926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45938.58992175926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45938.58992175926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45938.58992175926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45938.58992175926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45938.58992175926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45938.58992175926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45938.58992175926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45938.58992175926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45938.58992175926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45938.58992175926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45938.58992175926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45938.58992175926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45938.58992175926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45938.58992175926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45938.58992175926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45938.58992175926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45938.58992175926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45938.58992175926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45938.58992175926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45938.58992175926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45938.58992175926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45938.58992175926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45938.58992175926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45938.58992175926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45938.58992175926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45938.58992175926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45938.58992175926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45938.58992175926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45938.58992175926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45938.58992175926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45938.58992175926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45938.58992175926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45938.58992175926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45938.58992175926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45938.58992175926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45938.58992175926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45938.58992175926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45938.58992175926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45938.58992175926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45938.58992175926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45938.58992175926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45938.58992175926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45938.58992175926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45938.58992175926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45938.58992175926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45938.58992175926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45938.58992175926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45938.58992175926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45938.58992175926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45938.58992175926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45938.58992175926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45938.58992175926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45938.58992175926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45938.58992175926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45938.58992175926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45938.58992175926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45938.58992175926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45938.58992175926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45938.58992175926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45938.58992175926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45938.58992175926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45938.58992175926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45938.58992175926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45938.58992175926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45938.58992175926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45938.58992175926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45938.58992175926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45938.58992175926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45938.58992175926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45938.58992175926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45938.58992175926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45938.58992175926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45938.58992175926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45938.58992175926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45938.58992175926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45938.58992175926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45938.58992175926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45938.58992175926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45938.58992175926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45938.58992175926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45938.58992175926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45938.58992175926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45938.58992175926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45938.58992175926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45938.58992175926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45938.58992175926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45938.58992175926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45938.58992175926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45938.58992175926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45938.58992175926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45938.58992175926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45938.58992175926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45938.58992175926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45938.58992175926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45938.58992175926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45938.58992175926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45938.58992175926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45938.58992175926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45938.58992175926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45938.58992175926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45938.58992175926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45938.58992175926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45938.58992175926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45938.58992175926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45938.58992175926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45938.58992175926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45938.58992175926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45938.58992175926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45938.58992175926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45938.58992175926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45938.58992175926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45938.58992175926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45938.58992175926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45938.58992175926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45938.58992175926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45938.58992175926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45938.58992175926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45938.58992175926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45938.58992175926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45938.58992175926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45938.58992175926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45938.58992175926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45938.58992175926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45938.58992175926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45938.58992175926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45938.58992175926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45938.58992175926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45938.58992175926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45938.58992175926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45938.58992175926</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235.1092041666634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3.7595023146423046E-2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45938.589921412036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45938.589921412036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45938.589921412036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45938.589921412036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45938.589921412036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45938.589921412036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45938.589921412036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45938.589921412036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45938.589921412036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45938.589921412036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45938.589921412036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45938.589921412036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45938.589921412036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45938.589921412036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45938.589921412036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45938.589921412036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45938.589921412036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45938.589921412036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45938.589921412036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45938.589921412036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45938.589921412036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45938.589921412036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45938.589921412036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45938.589921412036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45938.589921412036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45938.589921412036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45938.589921412036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45938.589921412036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45938.589921412036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45938.589921412036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45938.589921412036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45938.589921412036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45938.589921412036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45938.589921412036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45938.589921412036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45938.589921412036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45938.589921412036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45938.589921412036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45938.589921412036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45938.589921412036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45938.589921412036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45938.589921412036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45938.589921412036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45938.589921412036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45938.589921412036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45938.589921412036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45938.589921412036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45938.589921412036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45938.589921412036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45938.589921412036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45938.589921412036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45938.589921412036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45938.589921412036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45938.589921412036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45938.589921412036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45938.589921412036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45938.589921412036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45938.589921412036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45938.589921412036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45938.589921412036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45938.589921412036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45938.589921412036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45938.589921412036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45938.589921412036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45938.589921412036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45938.589921412036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45938.589921412036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45938.589921412036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45938.589921412036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45938.589921412036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45938.589921412036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45938.589921412036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45938.589921412036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45938.589921412036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45938.589921412036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45938.589921412036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45938.589921412036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45938.589921412036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45938.589921412036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45938.589921412036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45938.589921412036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45938.589921412036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45938.589921412036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45938.589921412036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45938.589921412036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45938.589921412036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45938.589921412036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45938.589921412036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45938.589921412036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45938.589921412036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45938.589921412036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45938.589921412036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45938.589921412036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45938.589921412036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45938.589921412036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45938.589921412036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45938.589921412036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45938.589921412036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45938.589921412036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45938.589921412036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45938.589921412036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45938.589921412036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45938.589921412036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45938.589921412036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45938.589921412036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45938.589921412036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45938.589921412036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45938.589921412036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45938.589921412036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45938.589921412036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45938.589921412036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45938.589921412036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45938.589921412036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45938.589921412036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45938.589921412036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45938.589921412036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45938.589921412036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45938.589921412036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45938.589921412036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45938.589921412036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45938.589921412036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45938.589921412036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45938.589921412036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45938.589921412036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45938.589921412036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45938.589921412036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45938.589921412036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45938.589921412036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45938.589921412036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45938.589921412036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45938.589921412036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45938.589921412036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45938.589921412036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45938.589921412036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45938.589921412036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45938.589921412036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45938.589921412036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45938.589921412036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45938.589921412036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45938.589921412036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45938.589921412036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45938.589921412036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45938.589921412036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45938.589921412036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45938.589921412036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45938.589921412036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45938.589921412036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45938.589921412036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45938.589921412036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45938.589921412036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45938.589921412036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45938.589921412036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45938.589921412036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45938.589921412036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45938.589921412036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45938.589921412036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45938.589921412036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45938.589921412036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45938.589921412036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45938.589921412036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45938.589921412036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45938.589921412036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45938.589921412036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45938.589921412036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45938.589921412036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45938.589921412036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45938.589921412036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45938.589921412036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45938.589921412036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45938.589921412036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45938.589921412036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45938.589921412036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45938.589921412036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45938.589921412036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45938.589921412036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45938.589921412036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45938.589921412036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45938.589921412036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45938.589921412036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45938.589921412036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45938.589921412036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45938.589921412036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45938.589921412036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45938.589921412036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45938.589921412036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45938.589921412036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45938.589921412036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45938.589921412036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45938.589921412036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45938.589921412036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45938.589921412036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45938.589921412036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45938.589921412036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45938.589921412036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45938.589921412036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45938.589921412036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45938.589921412036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45938.589921412036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45938.589921412036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45938.589921412036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45938.589921412036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45938.589921412036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45938.589921412036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45938.589921412036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45938.589921412036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45938.589921412036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45938.589921412036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45938.589921412036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45938.589921412036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45938.589921412036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45938.589921412036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45938.589921412036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45938.589921412036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45938.589921412036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45938.589921412036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45938.589921412036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45938.589921412036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45938.589921412036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45938.589921412036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45938.589921412036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45938.589921412036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45938.589921412036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45938.589921412036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45938.589921412036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45938.589921412036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45938.589921412036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45938.589921412036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45938.589921412036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45938.589921412036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45938.589921412036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45938.589921412036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45938.589921412036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45938.589921412036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45938.589921412036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45938.589921412036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45938.589921412036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45938.589921412036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45938.589921412036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45938.589921412036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45938.589921412036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45938.589921412036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45938.589921412036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45938.589921412036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45938.589921412036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45938.589921412036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45938.589921412036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45938.589921412036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45938.589921412036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45938.589921412036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45938.589921412036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45938.589921412036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45938.589921412036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45938.589921412036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45938.589921412036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45938.589921412036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45938.589921412036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45938.589921412036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45938.589921412036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45938.589921412036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45938.589921412036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45938.589921412036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45938.589921412036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45938.589921412036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45938.589921412036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45938.589921412036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45938.589921412036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45938.589921412036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45938.589921412036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45938.589921412036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45938.589921412036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45938.589921412036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45938.589921412036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45938.589921412036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45938.589921412036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45938.589921412036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45938.589921412036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45938.589921412036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45938.589921412036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45938.589921412036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45938.589921412036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45938.589921412036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45938.589921412036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45938.589921412036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45938.589921412036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45938.589921412036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45938.589921412036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45938.589921412036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45938.589921412036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45938.589921412036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45938.589921412036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45938.589921412036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45938.589921412036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45938.589921412036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45938.589921412036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45938.589921412036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45938.589921412036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45938.589921412036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45938.589921412036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45938.589921412036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45938.589921412036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45938.589921412036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45938.589921412036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45938.589921412036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45938.589921412036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45938.589921412036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45938.589921412036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45938.589921412036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45938.589921412036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45938.589921412036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45938.589921412036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45938.589921412036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45938.589921412036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45938.589921412036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45938.589921412036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45938.589921412036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45938.589921412036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45938.589921412036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45938.589921412036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45938.589921412036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45938.589921412036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45938.589921412036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45938.589921412036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45938.589921412036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45938.589921412036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45938.589921412036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45938.589921412036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45938.589921412036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45938.589921412036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45938.589921412036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45938.589921412036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45938.589921412036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45938.589921412036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45938.589921412036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45938.589921412036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45938.589921412036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45938.589921412036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45938.589921412036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45938.589921412036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45938.589921412036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45938.589921412036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45938.589921412036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45938.589921412036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45938.589921412036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45938.589921412036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45938.589921412036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45938.589921412036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45938.589921412036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45938.589921412036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45938.589921412036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45938.589921412036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45938.589921412036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45938.589921412036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45938.589921412036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45938.589921412036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45938.589921412036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45938.589921412036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45938.589921412036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45938.589921412036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45938.589921412036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45938.589921412036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45938.589921412036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45938.589921412036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45938.589921412036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45938.589921412036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45938.589921412036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45938.589921412036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45938.589921412036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45938.589921412036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45938.589921412036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45938.589921412036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45938.589921412036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45938.589921412036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45938.589921412036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45938.589921412036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45938.589921412036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45938.589921412036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45938.589921412036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45938.589921412036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45938.589921412036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45938.589921412036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45938.589921412036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45938.589921412036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45938.589921412036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45938.589921412036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45938.589921412036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45938.589921412036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45938.589921412036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45938.589921412036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45938.589921412036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45938.589921412036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45938.589921412036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45938.589921412036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45938.589921412036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45938.589921412036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45938.589921412036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45938.589921412036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45938.589921412036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45938.589921412036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45938.589921412036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45938.589921412036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45938.589921412036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45938.589921412036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45938.589921412036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45938.589921412036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45938.589921412036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45938.589921412036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45938.589921412036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45938.589921412036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45938.589921412036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45938.589921412036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45938.589921412036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45938.589921412036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45938.589921412036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45938.589921412036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45938.589921412036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45938.589921412036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45938.589921412036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45938.589921412036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45938.589921412036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45938.589921412036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45938.589921412036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45938.589921412036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45938.589921412036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45938.589921412036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45938.589921412036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45938.589921412036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45938.589921412036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45938.589921412036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45938.589921412036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45938.589921412036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45938.589921412036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45938.589921412036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45938.589921412036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45938.589921412036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45938.589921412036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45938.589921412036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45938.589921412036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45938.589921412036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45938.589921412036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45938.589921412036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45938.589921412036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45938.589921412036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45938.589921412036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45938.589921412036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45938.589921412036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45938.589921412036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45938.589921412036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45938.589921412036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45938.589921412036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45938.589921412036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45938.589921412036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45938.589921412036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45938.589921412036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45938.589921412036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45938.589921412036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45938.589921412036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45938.589921412036</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45938.589921412036</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45938.589921412036</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45938.589921412036</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45938.589921412036</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46.757861574071285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39">
        <f ca="1">IFERROR(NOW()-F3,"-")</f>
        <v>12.40104444444296</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37" t="s">
        <v>36036</v>
      </c>
      <c r="E4" s="37" t="s">
        <v>38964</v>
      </c>
      <c r="F4" s="38">
        <v>45938.514513888891</v>
      </c>
      <c r="G4" s="39">
        <f ca="1">IFERROR(NOW()-F4,"-")</f>
        <v>7.5407870368508156E-2</v>
      </c>
      <c r="H4" s="38">
        <v>45938.50880787037</v>
      </c>
      <c r="I4" s="37" t="str">
        <f>IFERROR(VLOOKUP(D4,DB!A:F,6,0),"")</f>
        <v>Generator-SG</v>
      </c>
      <c r="J4" s="37" t="str">
        <f>IFERROR(VLOOKUP(D4,DB!A:G,7,0),"")</f>
        <v>Dead</v>
      </c>
      <c r="K4" s="37" t="s">
        <v>39065</v>
      </c>
      <c r="L4" s="37" t="str">
        <f>IFERROR(VLOOKUP(D4,DB!A:I,9,0),"")</f>
        <v>Latis</v>
      </c>
      <c r="M4" s="125"/>
    </row>
    <row r="5" spans="1:13" ht="15">
      <c r="A5" s="37"/>
      <c r="B5" s="37" t="str">
        <f>IFERROR(VLOOKUP(D5,DB!A:K,11,0),"")</f>
        <v/>
      </c>
      <c r="C5" s="37"/>
      <c r="D5" s="37"/>
      <c r="E5" s="37"/>
      <c r="F5" s="38"/>
      <c r="G5" s="39">
        <f ca="1">IFERROR(NOW()-F5,"-")</f>
        <v>45938.58992175926</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45938.58992175926</v>
      </c>
      <c r="H6" s="38"/>
      <c r="I6" s="37" t="str">
        <f>IFERROR(VLOOKUP(D6,DB!A:F,6,0),"")</f>
        <v/>
      </c>
      <c r="J6" s="37" t="str">
        <f>IFERROR(VLOOKUP(D6,DB!A:G,7,0),"")</f>
        <v/>
      </c>
      <c r="K6" s="37"/>
      <c r="L6" s="37" t="str">
        <f>IFERROR(VLOOKUP(D6,DB!A:I,9,0),"")</f>
        <v/>
      </c>
      <c r="M6" s="125"/>
    </row>
    <row r="7" spans="1:13" ht="15">
      <c r="A7" s="37"/>
      <c r="B7" s="37" t="str">
        <f>IFERROR(VLOOKUP(D7,DB!A:K,11,0),"")</f>
        <v>R5</v>
      </c>
      <c r="C7" s="37"/>
      <c r="D7" s="37" t="s">
        <v>29696</v>
      </c>
      <c r="E7" s="37"/>
      <c r="F7" s="38"/>
      <c r="G7" s="39">
        <f ca="1">IFERROR(NOW()-F7,"-")</f>
        <v>45938.58992175926</v>
      </c>
      <c r="H7" s="38"/>
      <c r="I7" s="37" t="str">
        <f>IFERROR(VLOOKUP(D7,DB!A:F,6,0),"")</f>
        <v>SCECO</v>
      </c>
      <c r="J7" s="37" t="str">
        <f>IFERROR(VLOOKUP(D7,DB!A:G,7,0),"")</f>
        <v>Good</v>
      </c>
      <c r="K7" s="37"/>
      <c r="L7" s="37" t="str">
        <f>IFERROR(VLOOKUP(D7,DB!A:I,9,0),"")</f>
        <v>Latis</v>
      </c>
      <c r="M7" s="125"/>
    </row>
    <row r="8" spans="1:13" ht="15">
      <c r="A8" s="37"/>
      <c r="B8" s="37" t="str">
        <f>IFERROR(VLOOKUP(D8,DB!A:K,11,0),"")</f>
        <v/>
      </c>
      <c r="C8" s="37"/>
      <c r="D8" s="37"/>
      <c r="E8" s="37"/>
      <c r="F8" s="38"/>
      <c r="G8" s="39">
        <f ca="1">IFERROR(NOW()-F8,"-")</f>
        <v>45938.58992175926</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45938.58992175926</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45938.58992175926</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45938.58992175926</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45938.58992175926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45938.58992175926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45938.58992175926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45938.58992175926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45938.58992175926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45938.58992175926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45938.58992175926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45938.58992175926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45938.58992175926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45938.58992175926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45938.58992175926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45938.58992175926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45938.58992175926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45938.58992175926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45938.58992175926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45938.58992175926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45938.58992175926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45938.58992175926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45938.58992175926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45938.58992175926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45938.58992175926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45938.58992175926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45938.58992175926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45938.58992175926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45938.58992175926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45938.58992175926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45938.58992175926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45938.58992175926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45938.58992175926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45938.58992175926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45938.58992175926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45938.58992175926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45938.58992175926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45938.58992175926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45938.58992175926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45938.58992175926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45938.58992175926</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45938.58992175926</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45938.58992175926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45938.58992175926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45938.58992175926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45938.58992175926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45938.58992175926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45938.58992175926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45938.58992175926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45938.58992175926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45938.58992175926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45938.58992175926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45938.58992175926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45938.58992175926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45938.58992175926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45938.58992175926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45938.58992175926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45938.58992175926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45938.58992175926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45938.58992175926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45938.58992175926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45938.58992175926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45938.58992175926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45938.58992175926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45938.58992175926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45938.58992175926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45938.58992175926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45938.58992175926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45938.58992175926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45938.58992175926</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45938.58992175926</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45938.58992175926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45938.58992175926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45938.58992175926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45938.58992175926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45938.58992175926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45938.58992175926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45938.58992175926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45938.58992175926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45938.58992175926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45938.58992175926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45938.58992175926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45938.58992175926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45938.58992175926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45938.58992175926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45938.58992175926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45938.58992175926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45938.58992175926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45938.58992175926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45938.58992175926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45938.58992175926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45938.58992175926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45938.58992175926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45938.58992175926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45938.58992175926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45938.58992175926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45938.58992175926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45938.58992175926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45938.58992175926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45938.58992175926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45938.58992175926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45938.58992175926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45938.58992175926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45938.58992175926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45938.58992175926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45938.58992175926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45938.58992175926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45938.58992175926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45938.58992175926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45938.58992175926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45938.58992175926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45938.58992175926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45938.58992175926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45938.58992175926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45938.58992175926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45938.58992175926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45938.58992175926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45938.58992175926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45938.58992175926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45938.58992175926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45938.58992175926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45938.58992175926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45938.58992175926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45938.58992175926</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45938.58992175926</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5"/>
  <sheetViews>
    <sheetView workbookViewId="0">
      <selection activeCell="J9" sqref="J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39066</v>
      </c>
      <c r="B2" s="150" t="s">
        <v>5398</v>
      </c>
      <c r="C2" s="149">
        <v>1</v>
      </c>
      <c r="D2" s="150" t="s">
        <v>34463</v>
      </c>
      <c r="E2" s="149" t="s">
        <v>39067</v>
      </c>
      <c r="F2" s="151">
        <v>45926.772847222222</v>
      </c>
      <c r="G2" s="152">
        <f ca="1">IFERROR(NOW()-F2,"-")</f>
        <v>11.817074189813866</v>
      </c>
      <c r="H2" s="153">
        <v>45927.449074074102</v>
      </c>
      <c r="I2" s="150" t="str">
        <f>IFERROR(VLOOKUP(D2,DB!A:F,6,0),"")</f>
        <v>SCECO</v>
      </c>
      <c r="J2" s="150" t="str">
        <f>IFERROR(VLOOKUP(D2,DB!A:G,7,0),"")</f>
        <v>Weak</v>
      </c>
      <c r="K2" s="149" t="s">
        <v>39068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45938.58992175926</v>
      </c>
      <c r="H3" s="153">
        <v>45927.987534722219</v>
      </c>
      <c r="I3" s="150" t="str">
        <f>IFERROR(VLOOKUP(D3,DB!A:F,6,0),"")</f>
        <v>SCECO</v>
      </c>
      <c r="J3" s="150" t="str">
        <f>IFERROR(VLOOKUP(D3,DB!A:G,7,0),"")</f>
        <v>Vandalized</v>
      </c>
      <c r="K3" s="149" t="s">
        <v>39069</v>
      </c>
      <c r="L3" s="150" t="str">
        <f>IFERROR(VLOOKUP(D3,DB!A:I,9,0),"")</f>
        <v>Latis</v>
      </c>
    </row>
    <row r="4" spans="1:16383" ht="31.5" customHeight="1">
      <c r="A4" s="149" t="s">
        <v>39070</v>
      </c>
      <c r="B4" s="150" t="s">
        <v>5398</v>
      </c>
      <c r="C4" s="149">
        <v>1</v>
      </c>
      <c r="D4" s="150" t="s">
        <v>32861</v>
      </c>
      <c r="E4" s="149" t="s">
        <v>39067</v>
      </c>
      <c r="F4" s="151">
        <v>45933.880972222221</v>
      </c>
      <c r="G4" s="152">
        <f ca="1">IFERROR(NOW()-F4,"-")</f>
        <v>4.70894918981503</v>
      </c>
      <c r="H4" s="153">
        <v>45929.455266203702</v>
      </c>
      <c r="I4" s="150" t="str">
        <f>IFERROR(VLOOKUP(D4,DB!A:F,6,0),"")</f>
        <v>SCECO</v>
      </c>
      <c r="J4" s="150" t="str">
        <f>IFERROR(VLOOKUP(D4,DB!A:G,7,0),"")</f>
        <v>In progress</v>
      </c>
      <c r="K4" s="149" t="s">
        <v>39068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39071</v>
      </c>
      <c r="B5" s="150" t="s">
        <v>5398</v>
      </c>
      <c r="C5" s="149">
        <v>1</v>
      </c>
      <c r="D5" s="150" t="s">
        <v>33408</v>
      </c>
      <c r="E5" s="149" t="s">
        <v>38964</v>
      </c>
      <c r="F5" s="151">
        <v>45934.942245370374</v>
      </c>
      <c r="G5" s="152">
        <f ca="1">IFERROR(NOW()-F5,"-")</f>
        <v>3.6476760416626348</v>
      </c>
      <c r="H5" s="153">
        <v>45934.470231481479</v>
      </c>
      <c r="I5" s="150" t="str">
        <f>IFERROR(VLOOKUP(D5,DB!A:F,6,0),"")</f>
        <v>SCECO</v>
      </c>
      <c r="J5" s="150" t="str">
        <f>IFERROR(VLOOKUP(D5,DB!A:G,7,0),"")</f>
        <v>Dead</v>
      </c>
      <c r="K5" s="149" t="s">
        <v>39068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39072</v>
      </c>
      <c r="B6" s="150" t="str">
        <f>IFERROR(VLOOKUP(D6,DB!A:K,11,0),"")</f>
        <v>R6</v>
      </c>
      <c r="C6" s="150">
        <v>1</v>
      </c>
      <c r="D6" s="150" t="s">
        <v>33684</v>
      </c>
      <c r="E6" s="149" t="s">
        <v>39067</v>
      </c>
      <c r="F6" s="155">
        <v>45937.809027777781</v>
      </c>
      <c r="G6" s="152">
        <f ca="1">IFERROR(NOW()-F6,"-")</f>
        <v>0.78089340277801966</v>
      </c>
      <c r="H6" s="155">
        <v>45937.667847222219</v>
      </c>
      <c r="I6" s="150" t="str">
        <f>IFERROR(VLOOKUP(D6,DB!A:F,6,0),"")</f>
        <v>SCECO</v>
      </c>
      <c r="J6" s="150" t="str">
        <f>IFERROR(VLOOKUP(D6,DB!A:G,7,0),"")</f>
        <v>Weak</v>
      </c>
      <c r="K6" s="156" t="s">
        <v>39073</v>
      </c>
      <c r="L6" s="150" t="str">
        <f>IFERROR(VLOOKUP(D6,DB!A:I,9,0),"")</f>
        <v>Latis</v>
      </c>
    </row>
    <row r="7" spans="1:16383" ht="31.5" customHeight="1">
      <c r="A7" s="110" t="s">
        <v>39074</v>
      </c>
      <c r="B7" s="150" t="str">
        <f>IFERROR(VLOOKUP(D7,DB!A:K,11,0),"")</f>
        <v>R6</v>
      </c>
      <c r="C7" s="111">
        <v>1</v>
      </c>
      <c r="D7" s="109" t="s">
        <v>36180</v>
      </c>
      <c r="E7" s="112" t="s">
        <v>38964</v>
      </c>
      <c r="F7" s="113">
        <v>45938.508217592593</v>
      </c>
      <c r="G7" s="81">
        <f ca="1">IFERROR(NOW()-F7,"-")</f>
        <v>8.1704166666895617E-2</v>
      </c>
      <c r="H7" s="113">
        <v>45938.502534722225</v>
      </c>
      <c r="I7" s="109" t="str">
        <f>IFERROR(VLOOKUP(D7,DB!A:F,6,0),"")</f>
        <v>SCECO</v>
      </c>
      <c r="J7" s="108" t="str">
        <f>IFERROR(VLOOKUP(D7,DB!A:G,7,0),"")</f>
        <v>Dead</v>
      </c>
      <c r="K7" s="114" t="s">
        <v>39075</v>
      </c>
      <c r="L7" s="115" t="str">
        <f>IFERROR(VLOOKUP(D7,DB!A:I,9,0),"")</f>
        <v>Latis</v>
      </c>
    </row>
    <row r="8" spans="1:16383" ht="31.5" customHeight="1">
      <c r="A8" s="110"/>
      <c r="B8" s="150" t="str">
        <f>IFERROR(VLOOKUP(D8,DB!A:K,11,0),"")</f>
        <v/>
      </c>
      <c r="C8" s="111"/>
      <c r="D8" s="109"/>
      <c r="E8" s="112"/>
      <c r="F8" s="113"/>
      <c r="G8" s="81">
        <f ca="1">IFERROR(NOW()-F8,"-")</f>
        <v>45938.58992175926</v>
      </c>
      <c r="H8" s="113"/>
      <c r="I8" s="109" t="str">
        <f>IFERROR(VLOOKUP(D8,DB!A:F,6,0),"")</f>
        <v/>
      </c>
      <c r="J8" s="108" t="str">
        <f>IFERROR(VLOOKUP(D8,DB!A:G,7,0),"")</f>
        <v/>
      </c>
      <c r="K8" s="114"/>
      <c r="L8" s="115" t="str">
        <f>IFERROR(VLOOKUP(D8,DB!A:I,9,0),"")</f>
        <v/>
      </c>
    </row>
    <row r="9" spans="1:16383" ht="31.5" customHeight="1">
      <c r="A9" s="110"/>
      <c r="B9" s="150" t="str">
        <f>IFERROR(VLOOKUP(D9,DB!A:K,11,0),"")</f>
        <v/>
      </c>
      <c r="C9" s="111"/>
      <c r="D9" s="109"/>
      <c r="E9" s="112"/>
      <c r="F9" s="113"/>
      <c r="G9" s="81">
        <f ca="1">IFERROR(NOW()-F9,"-")</f>
        <v>45938.58992175926</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45938.58992175926</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45938.58992175926</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45938.58992175926</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45938.58992175926</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45938.58992175926</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45938.58992175926</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45938.58992175926</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45938.58992175926</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45938.58992175926</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45938.58992175926</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45938.58992175926</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45938.58992175926</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45938.58992175926</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45938.58992175926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45938.58992175926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45938.58992175926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45938.58992175926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45938.58992175926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45938.58992175926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45938.58992175926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45938.58992175926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45938.58992175926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45938.58992175926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45938.58992175926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45938.58992175926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45938.58992175926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45938.58992175926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45938.58992175926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45938.58992175926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45938.58992175926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45938.58992175926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45938.58992175926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45938.58992175926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45938.58992175926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45938.58992175926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45938.58992175926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45938.58992175926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45938.58992175926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45938.58992175926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45938.58992175926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45938.58992175926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45938.58992175926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45938.58992175926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45938.58992175926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45938.58992175926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45938.58992175926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45938.58992175926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45938.58992175926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45938.58992175926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45938.58992175926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45938.58992175926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45938.58992175926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45938.58992175926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45938.58992175926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45938.58992175926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45938.58992175926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45938.58992175926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45938.58992175926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45938.58992175926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45938.58992175926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45938.58992175926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45938.58992175926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45938.58992175926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45938.58992175926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45938.58992175926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45938.58992175926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45938.58992175926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45938.58992175926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45938.58992175926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45938.58992175926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45938.58992175926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45938.58992175926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45938.58992175926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45938.58992175926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45938.58992175926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45938.58992175926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45938.58992175926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45938.58992175926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45938.58992175926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45938.58992175926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45938.58992175926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45938.58992175926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45938.58992175926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45938.58992175926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45938.58992175926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45938.58992175926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45938.58992175926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45938.58992175926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45938.58992175926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45938.58992175926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45938.58992175926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45938.58992175926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45938.58992175926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45938.58992175926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45938.58992175926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45938.58992175926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45938.58992175926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45938.58992175926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45938.58992175926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45938.58992175926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45938.58992175926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45938.58992175926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45938.58992175926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45938.58992175926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45938.58992175926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45938.58992175926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45938.58992175926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45938.58992175926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45938.58992175926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45938.58992175926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45938.58992175926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45938.58992175926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45938.58992175926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45938.58992175926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45938.58992175926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45938.58992175926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45938.58992175926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45938.58992175926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45938.58992175926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45938.58992175926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45938.58992175926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45938.58992175926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45938.58992175926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45938.58992175926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45938.58992175926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45938.58992175926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45938.58992175926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45938.58992175926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45938.58992175926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45938.58992175926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45938.58992175926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45938.58992175926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45938.58992175926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45938.58992175926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45938.58992175926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45938.58992175926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45938.58992175926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45938.58992175926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45938.58992175926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45938.58992175926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45938.58992175926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45938.58992175926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45938.58992175926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45938.58992175926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45938.58992175926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45938.58992175926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45938.58992175926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45938.58992175926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45938.58992175926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45938.58992175926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45938.58992175926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45938.58992175926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45938.58992175926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45938.58992175926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45938.58992175926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45938.58992175926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45938.58992175926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45938.58992175926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45938.58992175926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45938.58992175926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45938.58992175926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45938.58992175926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45938.58992175926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45938.58992175926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45938.58992175926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45938.58992175926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45938.58992175926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45938.58992175926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45938.58992175926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45938.58992175926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45938.58992175926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45938.58992175926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45938.58992175926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45938.58992175926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45938.58992175926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45938.58992175926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45938.58992175926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45938.58992175926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45938.58992175926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45938.58992175926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45938.58992175926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45938.58992175926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45938.58992175926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45938.58992175926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45938.58992175926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45938.58992175926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45938.58992175926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45938.58992175926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45938.58992175926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45938.58992175926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45938.58992175926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45938.58992175926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45938.58992175926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45938.58992175926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45938.58992175926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45938.58992175926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45938.58992175926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45938.58992175926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45938.58992175926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45938.58992175926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45938.58992175926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45938.58992175926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45938.58992175926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45938.58992175926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45938.58992175926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45938.58992175926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45938.58992175926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45938.58992175926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45938.58992175926</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45938.58992175926</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45938.58992175926</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45938.58992175926</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45938.58992175926</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45938.58992175926</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45938.58992175926</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45938.58992175926</v>
      </c>
      <c r="H225" s="113"/>
      <c r="I225" s="109" t="str">
        <f>IFERROR(VLOOKUP(D225,DB!A:F,6,0),"")</f>
        <v/>
      </c>
      <c r="J225" s="108" t="str">
        <f>IFERROR(VLOOKUP(D225,DB!A:G,7,0),"")</f>
        <v/>
      </c>
      <c r="K225" s="114"/>
      <c r="L225" s="115" t="str">
        <f>IFERROR(VLOOKUP(D225,DB!A:I,9,0),"")</f>
        <v/>
      </c>
    </row>
  </sheetData>
  <dataValidations count="2">
    <dataValidation allowBlank="1" showInputMessage="1" showErrorMessage="1" sqref="E1" xr:uid="{380493DB-286A-4683-AF55-C78F04945A49}"/>
    <dataValidation type="list" allowBlank="1" showInputMessage="1" showErrorMessage="1" sqref="E3 E5 E7:E2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2025-10-08T11:09:38Z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